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465" windowWidth="20640" windowHeight="11760" tabRatio="243"/>
  </bookViews>
  <sheets>
    <sheet name="Avaliação de Disciplinas 2018.2" sheetId="1" r:id="rId1"/>
  </sheets>
  <calcPr calcId="12451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67" i="1"/>
  <c r="L67"/>
  <c r="K67"/>
  <c r="J67"/>
  <c r="I67"/>
  <c r="F187"/>
  <c r="J48"/>
  <c r="M47"/>
  <c r="L47"/>
  <c r="K47"/>
  <c r="J47"/>
  <c r="I47"/>
  <c r="D187"/>
  <c r="E187"/>
  <c r="G187"/>
  <c r="H187"/>
  <c r="N67" l="1"/>
  <c r="O67" s="1"/>
  <c r="N47"/>
  <c r="O47" s="1"/>
  <c r="M206"/>
  <c r="L206"/>
  <c r="K206"/>
  <c r="J206"/>
  <c r="I206"/>
  <c r="M43"/>
  <c r="M41"/>
  <c r="L41"/>
  <c r="K41"/>
  <c r="J41"/>
  <c r="I41"/>
  <c r="M7"/>
  <c r="L7"/>
  <c r="K7"/>
  <c r="J7"/>
  <c r="I7"/>
  <c r="M211"/>
  <c r="M210"/>
  <c r="M207"/>
  <c r="M205"/>
  <c r="M202"/>
  <c r="M201"/>
  <c r="M200"/>
  <c r="M199"/>
  <c r="M196"/>
  <c r="M195"/>
  <c r="M194"/>
  <c r="M193"/>
  <c r="M192"/>
  <c r="M189"/>
  <c r="M186"/>
  <c r="M185"/>
  <c r="M184"/>
  <c r="M183"/>
  <c r="M180"/>
  <c r="M179"/>
  <c r="M178"/>
  <c r="M175"/>
  <c r="M174"/>
  <c r="M173"/>
  <c r="M172"/>
  <c r="M171"/>
  <c r="M168"/>
  <c r="M165"/>
  <c r="M164"/>
  <c r="M163"/>
  <c r="L211"/>
  <c r="L210"/>
  <c r="L207"/>
  <c r="L205"/>
  <c r="L202"/>
  <c r="L201"/>
  <c r="L200"/>
  <c r="L199"/>
  <c r="L196"/>
  <c r="L195"/>
  <c r="L194"/>
  <c r="L193"/>
  <c r="L192"/>
  <c r="L189"/>
  <c r="L186"/>
  <c r="L185"/>
  <c r="L184"/>
  <c r="L183"/>
  <c r="L180"/>
  <c r="L179"/>
  <c r="L178"/>
  <c r="L175"/>
  <c r="L174"/>
  <c r="L173"/>
  <c r="L172"/>
  <c r="L171"/>
  <c r="L168"/>
  <c r="L165"/>
  <c r="L164"/>
  <c r="L163"/>
  <c r="J211"/>
  <c r="J210"/>
  <c r="J207"/>
  <c r="J205"/>
  <c r="J202"/>
  <c r="J201"/>
  <c r="J200"/>
  <c r="J199"/>
  <c r="J196"/>
  <c r="J195"/>
  <c r="J194"/>
  <c r="J193"/>
  <c r="J192"/>
  <c r="J189"/>
  <c r="J186"/>
  <c r="J185"/>
  <c r="J184"/>
  <c r="J183"/>
  <c r="J180"/>
  <c r="J179"/>
  <c r="J178"/>
  <c r="J175"/>
  <c r="J174"/>
  <c r="J173"/>
  <c r="J172"/>
  <c r="J171"/>
  <c r="J168"/>
  <c r="K211"/>
  <c r="K210"/>
  <c r="K207"/>
  <c r="K205"/>
  <c r="K202"/>
  <c r="K201"/>
  <c r="K200"/>
  <c r="K199"/>
  <c r="K196"/>
  <c r="K195"/>
  <c r="K194"/>
  <c r="K193"/>
  <c r="K192"/>
  <c r="K189"/>
  <c r="K186"/>
  <c r="K185"/>
  <c r="K184"/>
  <c r="K183"/>
  <c r="K180"/>
  <c r="K179"/>
  <c r="K178"/>
  <c r="K175"/>
  <c r="K174"/>
  <c r="K173"/>
  <c r="K172"/>
  <c r="K171"/>
  <c r="K168"/>
  <c r="K165"/>
  <c r="K164"/>
  <c r="K163"/>
  <c r="K160"/>
  <c r="I138"/>
  <c r="J138"/>
  <c r="K138"/>
  <c r="L138"/>
  <c r="M138"/>
  <c r="I139"/>
  <c r="J139"/>
  <c r="K139"/>
  <c r="L139"/>
  <c r="M139"/>
  <c r="I140"/>
  <c r="J140"/>
  <c r="K140"/>
  <c r="L140"/>
  <c r="M140"/>
  <c r="I141"/>
  <c r="J141"/>
  <c r="K141"/>
  <c r="L141"/>
  <c r="M141"/>
  <c r="D142"/>
  <c r="E142"/>
  <c r="J142" s="1"/>
  <c r="F142"/>
  <c r="K142" s="1"/>
  <c r="G142"/>
  <c r="L142" s="1"/>
  <c r="H142"/>
  <c r="M160"/>
  <c r="M157"/>
  <c r="M154"/>
  <c r="M151"/>
  <c r="M148"/>
  <c r="M147"/>
  <c r="M144"/>
  <c r="M135"/>
  <c r="M134"/>
  <c r="M133"/>
  <c r="M132"/>
  <c r="M131"/>
  <c r="M128"/>
  <c r="M127"/>
  <c r="M126"/>
  <c r="M123"/>
  <c r="M122"/>
  <c r="M121"/>
  <c r="M120"/>
  <c r="M119"/>
  <c r="M118"/>
  <c r="M117"/>
  <c r="M114"/>
  <c r="M113"/>
  <c r="M112"/>
  <c r="M109"/>
  <c r="M108"/>
  <c r="M105"/>
  <c r="M104"/>
  <c r="M103"/>
  <c r="M102"/>
  <c r="M101"/>
  <c r="M98"/>
  <c r="M97"/>
  <c r="M96"/>
  <c r="M95"/>
  <c r="M94"/>
  <c r="M91"/>
  <c r="M90"/>
  <c r="M89"/>
  <c r="M86"/>
  <c r="M85"/>
  <c r="M84"/>
  <c r="M83"/>
  <c r="M80"/>
  <c r="L160"/>
  <c r="L157"/>
  <c r="L154"/>
  <c r="L151"/>
  <c r="L148"/>
  <c r="L147"/>
  <c r="L144"/>
  <c r="L135"/>
  <c r="L134"/>
  <c r="L133"/>
  <c r="L132"/>
  <c r="L131"/>
  <c r="L128"/>
  <c r="L127"/>
  <c r="L126"/>
  <c r="L123"/>
  <c r="L122"/>
  <c r="L121"/>
  <c r="L120"/>
  <c r="L119"/>
  <c r="L118"/>
  <c r="L117"/>
  <c r="L114"/>
  <c r="L113"/>
  <c r="L112"/>
  <c r="L109"/>
  <c r="L108"/>
  <c r="L105"/>
  <c r="L104"/>
  <c r="L103"/>
  <c r="L102"/>
  <c r="L101"/>
  <c r="L98"/>
  <c r="L97"/>
  <c r="L96"/>
  <c r="L95"/>
  <c r="L94"/>
  <c r="L91"/>
  <c r="L90"/>
  <c r="L89"/>
  <c r="L86"/>
  <c r="L85"/>
  <c r="L84"/>
  <c r="L83"/>
  <c r="L80"/>
  <c r="J165"/>
  <c r="J164"/>
  <c r="J163"/>
  <c r="J160"/>
  <c r="J157"/>
  <c r="J154"/>
  <c r="J151"/>
  <c r="J148"/>
  <c r="J147"/>
  <c r="J144"/>
  <c r="J135"/>
  <c r="J134"/>
  <c r="J133"/>
  <c r="J132"/>
  <c r="J131"/>
  <c r="K157"/>
  <c r="K154"/>
  <c r="K151"/>
  <c r="K148"/>
  <c r="K147"/>
  <c r="K144"/>
  <c r="K135"/>
  <c r="K134"/>
  <c r="K133"/>
  <c r="K132"/>
  <c r="K131"/>
  <c r="K128"/>
  <c r="K127"/>
  <c r="K126"/>
  <c r="K123"/>
  <c r="K122"/>
  <c r="K121"/>
  <c r="K120"/>
  <c r="K119"/>
  <c r="K118"/>
  <c r="K117"/>
  <c r="K114"/>
  <c r="K113"/>
  <c r="K112"/>
  <c r="K109"/>
  <c r="K108"/>
  <c r="K105"/>
  <c r="K104"/>
  <c r="K103"/>
  <c r="K102"/>
  <c r="K101"/>
  <c r="K98"/>
  <c r="K97"/>
  <c r="K96"/>
  <c r="K95"/>
  <c r="K94"/>
  <c r="K91"/>
  <c r="K90"/>
  <c r="K89"/>
  <c r="K86"/>
  <c r="K85"/>
  <c r="K84"/>
  <c r="K83"/>
  <c r="K80"/>
  <c r="J127"/>
  <c r="J128"/>
  <c r="J126"/>
  <c r="J118"/>
  <c r="J119"/>
  <c r="J120"/>
  <c r="J121"/>
  <c r="J122"/>
  <c r="J123"/>
  <c r="J117"/>
  <c r="J113"/>
  <c r="J114"/>
  <c r="J112"/>
  <c r="J109"/>
  <c r="J108"/>
  <c r="J102"/>
  <c r="J103"/>
  <c r="J104"/>
  <c r="J105"/>
  <c r="J101"/>
  <c r="J95"/>
  <c r="J96"/>
  <c r="J97"/>
  <c r="J98"/>
  <c r="J94"/>
  <c r="J90"/>
  <c r="N90" s="1"/>
  <c r="J91"/>
  <c r="J89"/>
  <c r="J84"/>
  <c r="J85"/>
  <c r="J86"/>
  <c r="J83"/>
  <c r="J80"/>
  <c r="M77"/>
  <c r="M76"/>
  <c r="M73"/>
  <c r="M72"/>
  <c r="M66"/>
  <c r="M68"/>
  <c r="M69"/>
  <c r="M65"/>
  <c r="M61"/>
  <c r="M62"/>
  <c r="M60"/>
  <c r="M57"/>
  <c r="M56"/>
  <c r="L77"/>
  <c r="L76"/>
  <c r="L73"/>
  <c r="L72"/>
  <c r="L66"/>
  <c r="L68"/>
  <c r="L69"/>
  <c r="L65"/>
  <c r="L61"/>
  <c r="L62"/>
  <c r="L60"/>
  <c r="L57"/>
  <c r="L56"/>
  <c r="M53"/>
  <c r="L53"/>
  <c r="M48"/>
  <c r="M49"/>
  <c r="M50"/>
  <c r="M46"/>
  <c r="L48"/>
  <c r="L49"/>
  <c r="L50"/>
  <c r="L46"/>
  <c r="M42"/>
  <c r="L42"/>
  <c r="L43"/>
  <c r="K77"/>
  <c r="K76"/>
  <c r="K73"/>
  <c r="K72"/>
  <c r="K66"/>
  <c r="K68"/>
  <c r="K69"/>
  <c r="K65"/>
  <c r="K61"/>
  <c r="K62"/>
  <c r="K60"/>
  <c r="K57"/>
  <c r="K56"/>
  <c r="K53"/>
  <c r="K48"/>
  <c r="K49"/>
  <c r="K50"/>
  <c r="K46"/>
  <c r="K42"/>
  <c r="K43"/>
  <c r="K40"/>
  <c r="J77"/>
  <c r="J76"/>
  <c r="J73"/>
  <c r="J72"/>
  <c r="J66"/>
  <c r="J68"/>
  <c r="J69"/>
  <c r="J65"/>
  <c r="J61"/>
  <c r="J62"/>
  <c r="J60"/>
  <c r="J57"/>
  <c r="J56"/>
  <c r="J53"/>
  <c r="J49"/>
  <c r="J50"/>
  <c r="J46"/>
  <c r="J42"/>
  <c r="J43"/>
  <c r="M40"/>
  <c r="L40"/>
  <c r="J40"/>
  <c r="M37"/>
  <c r="L37"/>
  <c r="K37"/>
  <c r="J37"/>
  <c r="M31"/>
  <c r="M32"/>
  <c r="M33"/>
  <c r="M34"/>
  <c r="L31"/>
  <c r="L32"/>
  <c r="L33"/>
  <c r="L34"/>
  <c r="K31"/>
  <c r="K32"/>
  <c r="K33"/>
  <c r="K34"/>
  <c r="M30"/>
  <c r="L30"/>
  <c r="K30"/>
  <c r="M27"/>
  <c r="M24"/>
  <c r="M23"/>
  <c r="M22"/>
  <c r="M21"/>
  <c r="M20"/>
  <c r="M19"/>
  <c r="M18"/>
  <c r="M17"/>
  <c r="M14"/>
  <c r="M13"/>
  <c r="M12"/>
  <c r="M9"/>
  <c r="L27"/>
  <c r="L24"/>
  <c r="L23"/>
  <c r="L22"/>
  <c r="L21"/>
  <c r="L20"/>
  <c r="L19"/>
  <c r="L18"/>
  <c r="L17"/>
  <c r="L14"/>
  <c r="L13"/>
  <c r="L12"/>
  <c r="L9"/>
  <c r="K27"/>
  <c r="K24"/>
  <c r="K23"/>
  <c r="K22"/>
  <c r="K21"/>
  <c r="K20"/>
  <c r="K19"/>
  <c r="K18"/>
  <c r="K17"/>
  <c r="K14"/>
  <c r="K13"/>
  <c r="K12"/>
  <c r="K9"/>
  <c r="J34"/>
  <c r="J33"/>
  <c r="J32"/>
  <c r="J31"/>
  <c r="J30"/>
  <c r="J27"/>
  <c r="J24"/>
  <c r="J23"/>
  <c r="J22"/>
  <c r="J21"/>
  <c r="J20"/>
  <c r="J19"/>
  <c r="J18"/>
  <c r="J17"/>
  <c r="J14"/>
  <c r="J13"/>
  <c r="J12"/>
  <c r="J9"/>
  <c r="M8"/>
  <c r="L8"/>
  <c r="K8"/>
  <c r="J8"/>
  <c r="N66" l="1"/>
  <c r="N117"/>
  <c r="N103"/>
  <c r="N154"/>
  <c r="N7"/>
  <c r="O7" s="1"/>
  <c r="P7" s="1"/>
  <c r="N98"/>
  <c r="N122"/>
  <c r="N118"/>
  <c r="N94"/>
  <c r="N202"/>
  <c r="N206"/>
  <c r="O206" s="1"/>
  <c r="N62"/>
  <c r="N48"/>
  <c r="N40"/>
  <c r="N195"/>
  <c r="N184"/>
  <c r="N172"/>
  <c r="N163"/>
  <c r="N151"/>
  <c r="N131"/>
  <c r="N135"/>
  <c r="N127"/>
  <c r="N102"/>
  <c r="N96"/>
  <c r="N69"/>
  <c r="N65"/>
  <c r="N41"/>
  <c r="O41" s="1"/>
  <c r="N32"/>
  <c r="N33"/>
  <c r="N21"/>
  <c r="N194"/>
  <c r="N192"/>
  <c r="N196"/>
  <c r="N171"/>
  <c r="N157"/>
  <c r="N133"/>
  <c r="N132"/>
  <c r="N126"/>
  <c r="N121"/>
  <c r="N112"/>
  <c r="N113"/>
  <c r="N104"/>
  <c r="N95"/>
  <c r="N89"/>
  <c r="N85"/>
  <c r="N86"/>
  <c r="N57"/>
  <c r="N49"/>
  <c r="N46"/>
  <c r="N42"/>
  <c r="N20"/>
  <c r="N14"/>
  <c r="N211"/>
  <c r="N210"/>
  <c r="N207"/>
  <c r="N205"/>
  <c r="N201"/>
  <c r="N200"/>
  <c r="N199"/>
  <c r="N193"/>
  <c r="N189"/>
  <c r="N186"/>
  <c r="N185"/>
  <c r="N183"/>
  <c r="N180"/>
  <c r="N178"/>
  <c r="N179"/>
  <c r="N175"/>
  <c r="N174"/>
  <c r="N173"/>
  <c r="N168"/>
  <c r="N165"/>
  <c r="N164"/>
  <c r="N160"/>
  <c r="N148"/>
  <c r="N147"/>
  <c r="N144"/>
  <c r="N140"/>
  <c r="O140" s="1"/>
  <c r="N134"/>
  <c r="N128"/>
  <c r="N123"/>
  <c r="N120"/>
  <c r="N119"/>
  <c r="N114"/>
  <c r="N109"/>
  <c r="N108"/>
  <c r="N105"/>
  <c r="N101"/>
  <c r="N97"/>
  <c r="N91"/>
  <c r="N84"/>
  <c r="N83"/>
  <c r="N80"/>
  <c r="N77"/>
  <c r="N76"/>
  <c r="N73"/>
  <c r="N72"/>
  <c r="N68"/>
  <c r="N61"/>
  <c r="N60"/>
  <c r="N56"/>
  <c r="N53"/>
  <c r="N50"/>
  <c r="N43"/>
  <c r="N24"/>
  <c r="N9"/>
  <c r="N8"/>
  <c r="N17"/>
  <c r="N139"/>
  <c r="O139" s="1"/>
  <c r="N13"/>
  <c r="N19"/>
  <c r="N23"/>
  <c r="N31"/>
  <c r="I142"/>
  <c r="N138"/>
  <c r="O138" s="1"/>
  <c r="N27"/>
  <c r="N18"/>
  <c r="N22"/>
  <c r="N30"/>
  <c r="N12"/>
  <c r="N34"/>
  <c r="N37"/>
  <c r="N141"/>
  <c r="O141" s="1"/>
  <c r="M142"/>
  <c r="N142" s="1"/>
  <c r="O142" l="1"/>
  <c r="P138" s="1"/>
  <c r="D212"/>
  <c r="E212"/>
  <c r="J212" s="1"/>
  <c r="F212"/>
  <c r="G212"/>
  <c r="L212" s="1"/>
  <c r="H212"/>
  <c r="M212" s="1"/>
  <c r="I210"/>
  <c r="O210" s="1"/>
  <c r="I211"/>
  <c r="O211" s="1"/>
  <c r="D208"/>
  <c r="E208"/>
  <c r="J208" s="1"/>
  <c r="F208"/>
  <c r="K208" s="1"/>
  <c r="G208"/>
  <c r="L208" s="1"/>
  <c r="H208"/>
  <c r="M208" s="1"/>
  <c r="I205"/>
  <c r="O205" s="1"/>
  <c r="I207"/>
  <c r="O207" s="1"/>
  <c r="D203"/>
  <c r="E203"/>
  <c r="J203" s="1"/>
  <c r="F203"/>
  <c r="K203" s="1"/>
  <c r="G203"/>
  <c r="L203" s="1"/>
  <c r="H203"/>
  <c r="M203" s="1"/>
  <c r="I199"/>
  <c r="O199" s="1"/>
  <c r="I200"/>
  <c r="O200" s="1"/>
  <c r="I201"/>
  <c r="O201" s="1"/>
  <c r="I202"/>
  <c r="O202" s="1"/>
  <c r="D197"/>
  <c r="E197"/>
  <c r="J197" s="1"/>
  <c r="F197"/>
  <c r="K197" s="1"/>
  <c r="G197"/>
  <c r="L197" s="1"/>
  <c r="H197"/>
  <c r="M197" s="1"/>
  <c r="I192"/>
  <c r="O192" s="1"/>
  <c r="I193"/>
  <c r="O193" s="1"/>
  <c r="I194"/>
  <c r="O194" s="1"/>
  <c r="I195"/>
  <c r="O195" s="1"/>
  <c r="I196"/>
  <c r="O196" s="1"/>
  <c r="D190"/>
  <c r="E190"/>
  <c r="J190" s="1"/>
  <c r="F190"/>
  <c r="K190" s="1"/>
  <c r="G190"/>
  <c r="L190" s="1"/>
  <c r="H190"/>
  <c r="M190" s="1"/>
  <c r="I189"/>
  <c r="O189" s="1"/>
  <c r="J187"/>
  <c r="K187"/>
  <c r="L187"/>
  <c r="M187"/>
  <c r="I183"/>
  <c r="O183" s="1"/>
  <c r="I184"/>
  <c r="O184" s="1"/>
  <c r="I185"/>
  <c r="O185" s="1"/>
  <c r="I186"/>
  <c r="O186" s="1"/>
  <c r="D181"/>
  <c r="E181"/>
  <c r="J181" s="1"/>
  <c r="F181"/>
  <c r="K181" s="1"/>
  <c r="G181"/>
  <c r="L181" s="1"/>
  <c r="H181"/>
  <c r="M181" s="1"/>
  <c r="I178"/>
  <c r="O178" s="1"/>
  <c r="I179"/>
  <c r="O179" s="1"/>
  <c r="I180"/>
  <c r="O180" s="1"/>
  <c r="D176"/>
  <c r="E176"/>
  <c r="J176" s="1"/>
  <c r="F176"/>
  <c r="K176" s="1"/>
  <c r="G176"/>
  <c r="L176" s="1"/>
  <c r="H176"/>
  <c r="M176" s="1"/>
  <c r="I171"/>
  <c r="O171" s="1"/>
  <c r="I172"/>
  <c r="O172" s="1"/>
  <c r="I173"/>
  <c r="O173" s="1"/>
  <c r="I174"/>
  <c r="O174" s="1"/>
  <c r="I175"/>
  <c r="O175" s="1"/>
  <c r="D169"/>
  <c r="E169"/>
  <c r="J169" s="1"/>
  <c r="F169"/>
  <c r="K169" s="1"/>
  <c r="G169"/>
  <c r="L169" s="1"/>
  <c r="H169"/>
  <c r="M169" s="1"/>
  <c r="I168"/>
  <c r="O168" s="1"/>
  <c r="D166"/>
  <c r="E166"/>
  <c r="J166" s="1"/>
  <c r="F166"/>
  <c r="G166"/>
  <c r="L166" s="1"/>
  <c r="H166"/>
  <c r="M166" s="1"/>
  <c r="I163"/>
  <c r="O163" s="1"/>
  <c r="I164"/>
  <c r="O164" s="1"/>
  <c r="I165"/>
  <c r="O165" s="1"/>
  <c r="D161"/>
  <c r="E161"/>
  <c r="J161" s="1"/>
  <c r="F161"/>
  <c r="K161" s="1"/>
  <c r="G161"/>
  <c r="L161" s="1"/>
  <c r="H161"/>
  <c r="M161" s="1"/>
  <c r="I160"/>
  <c r="O160" s="1"/>
  <c r="D158"/>
  <c r="E158"/>
  <c r="J158" s="1"/>
  <c r="F158"/>
  <c r="K158" s="1"/>
  <c r="G158"/>
  <c r="H158"/>
  <c r="M158" s="1"/>
  <c r="I157"/>
  <c r="O157" s="1"/>
  <c r="D155"/>
  <c r="E155"/>
  <c r="J155" s="1"/>
  <c r="F155"/>
  <c r="K155" s="1"/>
  <c r="G155"/>
  <c r="L155" s="1"/>
  <c r="H155"/>
  <c r="M155" s="1"/>
  <c r="I154"/>
  <c r="O154" s="1"/>
  <c r="D152"/>
  <c r="E152"/>
  <c r="J152" s="1"/>
  <c r="F152"/>
  <c r="K152" s="1"/>
  <c r="G152"/>
  <c r="L152" s="1"/>
  <c r="H152"/>
  <c r="M152" s="1"/>
  <c r="I151"/>
  <c r="D149"/>
  <c r="E149"/>
  <c r="J149" s="1"/>
  <c r="F149"/>
  <c r="K149" s="1"/>
  <c r="G149"/>
  <c r="L149" s="1"/>
  <c r="H149"/>
  <c r="M149" s="1"/>
  <c r="I147"/>
  <c r="O147" s="1"/>
  <c r="I148"/>
  <c r="O148" s="1"/>
  <c r="D145"/>
  <c r="E145"/>
  <c r="F145"/>
  <c r="K145" s="1"/>
  <c r="G145"/>
  <c r="L145" s="1"/>
  <c r="H145"/>
  <c r="M145" s="1"/>
  <c r="I144"/>
  <c r="O144" s="1"/>
  <c r="D136"/>
  <c r="E136"/>
  <c r="J136" s="1"/>
  <c r="F136"/>
  <c r="K136" s="1"/>
  <c r="G136"/>
  <c r="L136" s="1"/>
  <c r="H136"/>
  <c r="M136" s="1"/>
  <c r="I131"/>
  <c r="O131" s="1"/>
  <c r="I132"/>
  <c r="O132" s="1"/>
  <c r="I133"/>
  <c r="O133" s="1"/>
  <c r="I134"/>
  <c r="O134" s="1"/>
  <c r="I135"/>
  <c r="O135" s="1"/>
  <c r="D129"/>
  <c r="E129"/>
  <c r="J129" s="1"/>
  <c r="F129"/>
  <c r="K129" s="1"/>
  <c r="G129"/>
  <c r="L129" s="1"/>
  <c r="H129"/>
  <c r="M129" s="1"/>
  <c r="I126"/>
  <c r="O126" s="1"/>
  <c r="I127"/>
  <c r="O127" s="1"/>
  <c r="I128"/>
  <c r="O128" s="1"/>
  <c r="D124"/>
  <c r="E124"/>
  <c r="J124" s="1"/>
  <c r="F124"/>
  <c r="K124" s="1"/>
  <c r="G124"/>
  <c r="L124" s="1"/>
  <c r="H124"/>
  <c r="M124" s="1"/>
  <c r="I117"/>
  <c r="O117" s="1"/>
  <c r="I118"/>
  <c r="O118" s="1"/>
  <c r="I119"/>
  <c r="O119" s="1"/>
  <c r="I120"/>
  <c r="O120" s="1"/>
  <c r="I121"/>
  <c r="O121" s="1"/>
  <c r="I122"/>
  <c r="O122" s="1"/>
  <c r="I123"/>
  <c r="O123" s="1"/>
  <c r="D115"/>
  <c r="E115"/>
  <c r="J115" s="1"/>
  <c r="F115"/>
  <c r="K115" s="1"/>
  <c r="G115"/>
  <c r="L115" s="1"/>
  <c r="H115"/>
  <c r="M115" s="1"/>
  <c r="I112"/>
  <c r="O112" s="1"/>
  <c r="I113"/>
  <c r="O113" s="1"/>
  <c r="I114"/>
  <c r="O114" s="1"/>
  <c r="D110"/>
  <c r="E110"/>
  <c r="J110" s="1"/>
  <c r="F110"/>
  <c r="K110" s="1"/>
  <c r="G110"/>
  <c r="L110" s="1"/>
  <c r="H110"/>
  <c r="M110" s="1"/>
  <c r="I108"/>
  <c r="O108" s="1"/>
  <c r="I109"/>
  <c r="O109" s="1"/>
  <c r="D106"/>
  <c r="E106"/>
  <c r="J106" s="1"/>
  <c r="F106"/>
  <c r="K106" s="1"/>
  <c r="G106"/>
  <c r="L106" s="1"/>
  <c r="H106"/>
  <c r="M106" s="1"/>
  <c r="I101"/>
  <c r="O101" s="1"/>
  <c r="I102"/>
  <c r="O102" s="1"/>
  <c r="I103"/>
  <c r="O103" s="1"/>
  <c r="I104"/>
  <c r="O104" s="1"/>
  <c r="I105"/>
  <c r="O105" s="1"/>
  <c r="D99"/>
  <c r="E99"/>
  <c r="J99" s="1"/>
  <c r="F99"/>
  <c r="K99" s="1"/>
  <c r="G99"/>
  <c r="L99" s="1"/>
  <c r="H99"/>
  <c r="M99" s="1"/>
  <c r="I94"/>
  <c r="O94" s="1"/>
  <c r="I95"/>
  <c r="O95" s="1"/>
  <c r="I96"/>
  <c r="O96" s="1"/>
  <c r="I97"/>
  <c r="O97" s="1"/>
  <c r="I98"/>
  <c r="O98" s="1"/>
  <c r="D92"/>
  <c r="E92"/>
  <c r="J92" s="1"/>
  <c r="F92"/>
  <c r="K92" s="1"/>
  <c r="G92"/>
  <c r="L92" s="1"/>
  <c r="H92"/>
  <c r="M92" s="1"/>
  <c r="I89"/>
  <c r="O89" s="1"/>
  <c r="I90"/>
  <c r="O90" s="1"/>
  <c r="I91"/>
  <c r="O91" s="1"/>
  <c r="D87"/>
  <c r="E87"/>
  <c r="J87" s="1"/>
  <c r="F87"/>
  <c r="K87" s="1"/>
  <c r="G87"/>
  <c r="L87" s="1"/>
  <c r="H87"/>
  <c r="M87" s="1"/>
  <c r="I83"/>
  <c r="O83" s="1"/>
  <c r="I84"/>
  <c r="O84" s="1"/>
  <c r="I85"/>
  <c r="O85" s="1"/>
  <c r="I86"/>
  <c r="O86" s="1"/>
  <c r="D81"/>
  <c r="E81"/>
  <c r="J81" s="1"/>
  <c r="F81"/>
  <c r="K81" s="1"/>
  <c r="G81"/>
  <c r="L81" s="1"/>
  <c r="H81"/>
  <c r="M81" s="1"/>
  <c r="I80"/>
  <c r="O80" s="1"/>
  <c r="D78"/>
  <c r="E78"/>
  <c r="J78" s="1"/>
  <c r="F78"/>
  <c r="K78" s="1"/>
  <c r="G78"/>
  <c r="L78" s="1"/>
  <c r="H78"/>
  <c r="M78" s="1"/>
  <c r="I76"/>
  <c r="O76" s="1"/>
  <c r="I77"/>
  <c r="O77" s="1"/>
  <c r="D74"/>
  <c r="E74"/>
  <c r="J74" s="1"/>
  <c r="F74"/>
  <c r="K74" s="1"/>
  <c r="G74"/>
  <c r="L74" s="1"/>
  <c r="H74"/>
  <c r="M74" s="1"/>
  <c r="I72"/>
  <c r="O72" s="1"/>
  <c r="I73"/>
  <c r="O73" s="1"/>
  <c r="D70"/>
  <c r="E70"/>
  <c r="J70" s="1"/>
  <c r="F70"/>
  <c r="K70" s="1"/>
  <c r="G70"/>
  <c r="L70" s="1"/>
  <c r="H70"/>
  <c r="I65"/>
  <c r="I66"/>
  <c r="O66" s="1"/>
  <c r="I68"/>
  <c r="O68" s="1"/>
  <c r="I69"/>
  <c r="D63"/>
  <c r="E63"/>
  <c r="J63" s="1"/>
  <c r="F63"/>
  <c r="K63" s="1"/>
  <c r="G63"/>
  <c r="L63" s="1"/>
  <c r="H63"/>
  <c r="M63" s="1"/>
  <c r="I60"/>
  <c r="O60" s="1"/>
  <c r="I61"/>
  <c r="O61" s="1"/>
  <c r="I62"/>
  <c r="O62" s="1"/>
  <c r="P60" s="1"/>
  <c r="E58"/>
  <c r="J58" s="1"/>
  <c r="F58"/>
  <c r="K58" s="1"/>
  <c r="G58"/>
  <c r="L58" s="1"/>
  <c r="H58"/>
  <c r="M58" s="1"/>
  <c r="I56"/>
  <c r="O56" s="1"/>
  <c r="I57"/>
  <c r="O57" s="1"/>
  <c r="D54"/>
  <c r="E54"/>
  <c r="J54" s="1"/>
  <c r="F54"/>
  <c r="K54" s="1"/>
  <c r="G54"/>
  <c r="L54" s="1"/>
  <c r="H54"/>
  <c r="M54" s="1"/>
  <c r="I53"/>
  <c r="O53" s="1"/>
  <c r="D51"/>
  <c r="E51"/>
  <c r="F51"/>
  <c r="K51" s="1"/>
  <c r="G51"/>
  <c r="L51" s="1"/>
  <c r="H51"/>
  <c r="M51" s="1"/>
  <c r="I46"/>
  <c r="I48"/>
  <c r="O48" s="1"/>
  <c r="I49"/>
  <c r="O49" s="1"/>
  <c r="I50"/>
  <c r="D44"/>
  <c r="E44"/>
  <c r="J44" s="1"/>
  <c r="F44"/>
  <c r="G44"/>
  <c r="L44" s="1"/>
  <c r="H44"/>
  <c r="M44" s="1"/>
  <c r="I40"/>
  <c r="O40" s="1"/>
  <c r="I42"/>
  <c r="O42" s="1"/>
  <c r="I43"/>
  <c r="O43" s="1"/>
  <c r="D38"/>
  <c r="E38"/>
  <c r="F38"/>
  <c r="K38" s="1"/>
  <c r="G38"/>
  <c r="L38" s="1"/>
  <c r="H38"/>
  <c r="M38" s="1"/>
  <c r="I37"/>
  <c r="O37" s="1"/>
  <c r="D35"/>
  <c r="E35"/>
  <c r="J35" s="1"/>
  <c r="F35"/>
  <c r="G35"/>
  <c r="L35" s="1"/>
  <c r="H35"/>
  <c r="M35" s="1"/>
  <c r="I30"/>
  <c r="O30" s="1"/>
  <c r="I31"/>
  <c r="O31" s="1"/>
  <c r="I32"/>
  <c r="O32" s="1"/>
  <c r="I33"/>
  <c r="O33" s="1"/>
  <c r="I34"/>
  <c r="O34" s="1"/>
  <c r="D28"/>
  <c r="E28"/>
  <c r="J28" s="1"/>
  <c r="F28"/>
  <c r="K28" s="1"/>
  <c r="G28"/>
  <c r="L28" s="1"/>
  <c r="H28"/>
  <c r="I27"/>
  <c r="O27" s="1"/>
  <c r="D25"/>
  <c r="E25"/>
  <c r="J25" s="1"/>
  <c r="F25"/>
  <c r="K25" s="1"/>
  <c r="G25"/>
  <c r="L25" s="1"/>
  <c r="H25"/>
  <c r="M25" s="1"/>
  <c r="I17"/>
  <c r="O17" s="1"/>
  <c r="I18"/>
  <c r="O18" s="1"/>
  <c r="I19"/>
  <c r="O19" s="1"/>
  <c r="I20"/>
  <c r="O20" s="1"/>
  <c r="I21"/>
  <c r="O21" s="1"/>
  <c r="I22"/>
  <c r="O22" s="1"/>
  <c r="I23"/>
  <c r="O23" s="1"/>
  <c r="I24"/>
  <c r="O24" s="1"/>
  <c r="I51" l="1"/>
  <c r="J51"/>
  <c r="N51" s="1"/>
  <c r="N54"/>
  <c r="N152"/>
  <c r="N208"/>
  <c r="N197"/>
  <c r="N187"/>
  <c r="N106"/>
  <c r="N92"/>
  <c r="N87"/>
  <c r="I44"/>
  <c r="K44"/>
  <c r="N44" s="1"/>
  <c r="I145"/>
  <c r="J145"/>
  <c r="N145" s="1"/>
  <c r="N58"/>
  <c r="N181"/>
  <c r="N78"/>
  <c r="N136"/>
  <c r="N169"/>
  <c r="N203"/>
  <c r="I70"/>
  <c r="M70"/>
  <c r="N70" s="1"/>
  <c r="I158"/>
  <c r="L158"/>
  <c r="N158" s="1"/>
  <c r="I166"/>
  <c r="K166"/>
  <c r="N166" s="1"/>
  <c r="I212"/>
  <c r="K212"/>
  <c r="N212" s="1"/>
  <c r="N81"/>
  <c r="N110"/>
  <c r="N115"/>
  <c r="N124"/>
  <c r="N129"/>
  <c r="N161"/>
  <c r="N176"/>
  <c r="N63"/>
  <c r="N74"/>
  <c r="N99"/>
  <c r="N149"/>
  <c r="N155"/>
  <c r="I161"/>
  <c r="N190"/>
  <c r="I28"/>
  <c r="M28"/>
  <c r="N28" s="1"/>
  <c r="I35"/>
  <c r="K35"/>
  <c r="N35" s="1"/>
  <c r="N25"/>
  <c r="I169"/>
  <c r="I190"/>
  <c r="I129"/>
  <c r="I155"/>
  <c r="I203"/>
  <c r="I38"/>
  <c r="J38"/>
  <c r="N38" s="1"/>
  <c r="I87"/>
  <c r="I110"/>
  <c r="I149"/>
  <c r="I136"/>
  <c r="I152"/>
  <c r="I176"/>
  <c r="I181"/>
  <c r="I187"/>
  <c r="I197"/>
  <c r="I208"/>
  <c r="I115"/>
  <c r="I54"/>
  <c r="I78"/>
  <c r="I92"/>
  <c r="I106"/>
  <c r="I25"/>
  <c r="I58"/>
  <c r="I81"/>
  <c r="I99"/>
  <c r="I124"/>
  <c r="I63"/>
  <c r="I74"/>
  <c r="D15"/>
  <c r="E15"/>
  <c r="J15" s="1"/>
  <c r="F15"/>
  <c r="K15" s="1"/>
  <c r="G15"/>
  <c r="L15" s="1"/>
  <c r="H15"/>
  <c r="M15" s="1"/>
  <c r="I12"/>
  <c r="O12" s="1"/>
  <c r="I13"/>
  <c r="O13" s="1"/>
  <c r="I14"/>
  <c r="O14" s="1"/>
  <c r="D10"/>
  <c r="E10"/>
  <c r="J10" s="1"/>
  <c r="F10"/>
  <c r="K10" s="1"/>
  <c r="G10"/>
  <c r="L10" s="1"/>
  <c r="H10"/>
  <c r="M10" s="1"/>
  <c r="I8"/>
  <c r="O8" s="1"/>
  <c r="I9"/>
  <c r="O9" s="1"/>
  <c r="O54" l="1"/>
  <c r="P53" s="1"/>
  <c r="O208"/>
  <c r="P205" s="1"/>
  <c r="O187"/>
  <c r="P183" s="1"/>
  <c r="O106"/>
  <c r="P101" s="1"/>
  <c r="O197"/>
  <c r="P192" s="1"/>
  <c r="O166"/>
  <c r="P163" s="1"/>
  <c r="O149"/>
  <c r="P147" s="1"/>
  <c r="O136"/>
  <c r="P131" s="1"/>
  <c r="O129"/>
  <c r="P126" s="1"/>
  <c r="O124"/>
  <c r="P117" s="1"/>
  <c r="O92"/>
  <c r="P89" s="1"/>
  <c r="O87"/>
  <c r="P83" s="1"/>
  <c r="O70"/>
  <c r="P65" s="1"/>
  <c r="O63"/>
  <c r="O51"/>
  <c r="P46" s="1"/>
  <c r="O44"/>
  <c r="P40" s="1"/>
  <c r="O35"/>
  <c r="P30" s="1"/>
  <c r="O28"/>
  <c r="P27" s="1"/>
  <c r="O25"/>
  <c r="P17" s="1"/>
  <c r="O181"/>
  <c r="P178" s="1"/>
  <c r="O155"/>
  <c r="P154" s="1"/>
  <c r="O81"/>
  <c r="P80" s="1"/>
  <c r="O169"/>
  <c r="P168" s="1"/>
  <c r="O212"/>
  <c r="P210" s="1"/>
  <c r="O74"/>
  <c r="P72" s="1"/>
  <c r="O38"/>
  <c r="P37" s="1"/>
  <c r="O190"/>
  <c r="P189" s="1"/>
  <c r="O99"/>
  <c r="P94" s="1"/>
  <c r="O176"/>
  <c r="P171" s="1"/>
  <c r="O115"/>
  <c r="P112" s="1"/>
  <c r="O78"/>
  <c r="P76" s="1"/>
  <c r="O161"/>
  <c r="P160" s="1"/>
  <c r="O110"/>
  <c r="P108" s="1"/>
  <c r="O158"/>
  <c r="P157" s="1"/>
  <c r="O203"/>
  <c r="P199" s="1"/>
  <c r="O58"/>
  <c r="P56" s="1"/>
  <c r="O145"/>
  <c r="P144" s="1"/>
  <c r="N10"/>
  <c r="N15"/>
  <c r="I10"/>
  <c r="I15"/>
  <c r="O10" l="1"/>
  <c r="P8" s="1"/>
  <c r="O15"/>
  <c r="P12" s="1"/>
</calcChain>
</file>

<file path=xl/sharedStrings.xml><?xml version="1.0" encoding="utf-8"?>
<sst xmlns="http://schemas.openxmlformats.org/spreadsheetml/2006/main" count="351" uniqueCount="296">
  <si>
    <t>Não Avaliado</t>
  </si>
  <si>
    <t>Discordo Totalmente</t>
  </si>
  <si>
    <t>Discordo Parcialmente</t>
  </si>
  <si>
    <t>Concordo Parcialmente</t>
  </si>
  <si>
    <t>Unidade</t>
  </si>
  <si>
    <t>Departamento</t>
  </si>
  <si>
    <t xml:space="preserve">Escola de Arquitetura e Urbanismo
</t>
  </si>
  <si>
    <t>Departamento de Arquitetura</t>
  </si>
  <si>
    <t>Departamento De Urbanismo</t>
  </si>
  <si>
    <t>Escola de Enfermagem</t>
  </si>
  <si>
    <t>Fundamentos de Enfermagem e Admnistração</t>
  </si>
  <si>
    <t>Enfermagem Médico - Cirúrgica</t>
  </si>
  <si>
    <t xml:space="preserve">Enfermagem Materno-Infantil e Psiquiátrica </t>
  </si>
  <si>
    <t>Escola de Engenharia</t>
  </si>
  <si>
    <t>Engenharia Civil</t>
  </si>
  <si>
    <t>Engenharia Mecânica</t>
  </si>
  <si>
    <t>Engenharia de Produção</t>
  </si>
  <si>
    <t>Engenharia Química e de Petróleo</t>
  </si>
  <si>
    <t>Desenho Técnico</t>
  </si>
  <si>
    <t>Engenharia de Telecomunicações</t>
  </si>
  <si>
    <t>Engenharia Elétrica</t>
  </si>
  <si>
    <t>Faculdade de Administração e Ciências Contábeis</t>
  </si>
  <si>
    <t>Administração</t>
  </si>
  <si>
    <t>Contabilidade</t>
  </si>
  <si>
    <t>Empreendedorismo e Gestão</t>
  </si>
  <si>
    <t>Faculdade de Economia</t>
  </si>
  <si>
    <t>Economia</t>
  </si>
  <si>
    <t>Faculdade de Educação</t>
  </si>
  <si>
    <t>Fundamentos Pedagógicos</t>
  </si>
  <si>
    <t>Sociedade, Educação e Conhecimento</t>
  </si>
  <si>
    <t>Faculdade de Farmácia</t>
  </si>
  <si>
    <t>Tecnologia Farmacêutica</t>
  </si>
  <si>
    <t>Bromatologia</t>
  </si>
  <si>
    <t>Faculdade de Nutrição</t>
  </si>
  <si>
    <t>Nutrição Dietética</t>
  </si>
  <si>
    <t>Nutrição Social</t>
  </si>
  <si>
    <t>Faculdade de Odontologia</t>
  </si>
  <si>
    <t>Odontoclínica</t>
  </si>
  <si>
    <t>Odontotécnica</t>
  </si>
  <si>
    <t>Faculdade de Veterinária</t>
  </si>
  <si>
    <t>Patologia e Clínica Veterinária</t>
  </si>
  <si>
    <t xml:space="preserve">Tecnologia dos Alimentos </t>
  </si>
  <si>
    <t>Zootecnia</t>
  </si>
  <si>
    <t>Turismo</t>
  </si>
  <si>
    <t>Instituto Biomédico</t>
  </si>
  <si>
    <t>Fisiologia e Farmacologia</t>
  </si>
  <si>
    <t>Microbiologia e Parasitologia</t>
  </si>
  <si>
    <t>Morfologia</t>
  </si>
  <si>
    <t>Instituto de Arte e Comunicação Social</t>
  </si>
  <si>
    <t>Cinema e Vídeo</t>
  </si>
  <si>
    <t>Arte</t>
  </si>
  <si>
    <t>Comunicação Social</t>
  </si>
  <si>
    <t>Ciência da Informação</t>
  </si>
  <si>
    <t>Estudos Culturais e Mídia</t>
  </si>
  <si>
    <t>Instituto de Biologia</t>
  </si>
  <si>
    <t>Imunobiologia</t>
  </si>
  <si>
    <t>Neurobiologia</t>
  </si>
  <si>
    <t>Biologia Geral</t>
  </si>
  <si>
    <t>Biologia Marinha</t>
  </si>
  <si>
    <t>Biologia Celular e Molecular</t>
  </si>
  <si>
    <t>Instituto de Ciências Humanas e Filosofia</t>
  </si>
  <si>
    <t>Ciência Política</t>
  </si>
  <si>
    <t xml:space="preserve">Filosofia </t>
  </si>
  <si>
    <t>Antropologia</t>
  </si>
  <si>
    <t>Instituto de Computação</t>
  </si>
  <si>
    <t>Ciência da Computação</t>
  </si>
  <si>
    <t>Instituto de Educação Física</t>
  </si>
  <si>
    <t>Educação Física e Desportos</t>
  </si>
  <si>
    <t xml:space="preserve">Instituto de Estudos Comparados em Administração Institucional de Conflitos
</t>
  </si>
  <si>
    <t>Segurança Pública</t>
  </si>
  <si>
    <t>Instituto de Física</t>
  </si>
  <si>
    <t>Física</t>
  </si>
  <si>
    <t>Instituto de Geociências</t>
  </si>
  <si>
    <t>Geografia</t>
  </si>
  <si>
    <t>Análise Geo-Ambiental</t>
  </si>
  <si>
    <t>Geologia e Geofísica</t>
  </si>
  <si>
    <t>Instituto de História</t>
  </si>
  <si>
    <t>História</t>
  </si>
  <si>
    <t>Instituto de Letras</t>
  </si>
  <si>
    <t>Letras Estrangeiras e Modernas</t>
  </si>
  <si>
    <t>Letras Clássicas e Vernáculas</t>
  </si>
  <si>
    <t>Ciência da Linguagem</t>
  </si>
  <si>
    <t>Instituto de Matemática e Estatística</t>
  </si>
  <si>
    <t>Estatística</t>
  </si>
  <si>
    <t>Análise</t>
  </si>
  <si>
    <t>Geometria</t>
  </si>
  <si>
    <t>Matemática Aplicada</t>
  </si>
  <si>
    <t>Psicologia</t>
  </si>
  <si>
    <t>Instituto de Psicologia</t>
  </si>
  <si>
    <t>Instituto de Química</t>
  </si>
  <si>
    <t>Química Analítica</t>
  </si>
  <si>
    <t>Química Inorgânica</t>
  </si>
  <si>
    <t>Química Orgânica</t>
  </si>
  <si>
    <t>Físico-Química</t>
  </si>
  <si>
    <t>Geoquímica</t>
  </si>
  <si>
    <t>Instituto de Saúde Coletiva</t>
  </si>
  <si>
    <t>Epidemiologia e Bioestatística</t>
  </si>
  <si>
    <t>Planejamento em Saúde</t>
  </si>
  <si>
    <t>Psiquiatria e Saúde Mental</t>
  </si>
  <si>
    <t>Saúde em Sociedade</t>
  </si>
  <si>
    <t>Escola de Engenharia de Petrópolis</t>
  </si>
  <si>
    <t>Ciências Exatas</t>
  </si>
  <si>
    <t>Engenharia Metalúrgica</t>
  </si>
  <si>
    <t>Engenharia de Agronegócios</t>
  </si>
  <si>
    <t xml:space="preserve">Instituto de Ciências da Sociedade e Desenvolvimento Regional (Campos do Goytacazes)
</t>
  </si>
  <si>
    <t>Ciências Econômicas</t>
  </si>
  <si>
    <t>Serviço Social</t>
  </si>
  <si>
    <t>Ciências Sociais</t>
  </si>
  <si>
    <t xml:space="preserve">Instituto de Ciências da Sociedade (Macaé)
</t>
  </si>
  <si>
    <t xml:space="preserve">Direito </t>
  </si>
  <si>
    <t xml:space="preserve">Instituto de Ciência e Tecnologia (Rio das Ostras)
</t>
  </si>
  <si>
    <t>Computação</t>
  </si>
  <si>
    <t>Engenharia</t>
  </si>
  <si>
    <t xml:space="preserve">Instituto de Ciências Exatas (Volta Redonda)
</t>
  </si>
  <si>
    <t xml:space="preserve">Química </t>
  </si>
  <si>
    <t>Matemática</t>
  </si>
  <si>
    <t>Administração e Administração Pública</t>
  </si>
  <si>
    <t>Direito</t>
  </si>
  <si>
    <t>Multidisciplinar</t>
  </si>
  <si>
    <t>Educação</t>
  </si>
  <si>
    <t>Geografia e Políticas Públicas</t>
  </si>
  <si>
    <t>Enfermagem</t>
  </si>
  <si>
    <t>Ciências da Natureza</t>
  </si>
  <si>
    <t>Artes e Estudos Culturais</t>
  </si>
  <si>
    <t>Ciências Básicas</t>
  </si>
  <si>
    <t>Instituto do Noroeste Fluminense de Educação Superior (Santo Antônio de Pádua)</t>
  </si>
  <si>
    <t>Ciências Humanas</t>
  </si>
  <si>
    <t>Concordo Totalmente</t>
  </si>
  <si>
    <t>UNIVERSIDADE FEDERAL FLUMINENSE</t>
  </si>
  <si>
    <t>Ciências Exatas, Biológicas e da Terra</t>
  </si>
  <si>
    <t xml:space="preserve">Direito Privado </t>
  </si>
  <si>
    <t>Direito Público</t>
  </si>
  <si>
    <t>Direito Aplicado</t>
  </si>
  <si>
    <t>Direito Processual</t>
  </si>
  <si>
    <t>Patologia</t>
  </si>
  <si>
    <t>Cirurgia Geral e Especializada</t>
  </si>
  <si>
    <t>Materno-Infantil</t>
  </si>
  <si>
    <t>Medicina Clínica</t>
  </si>
  <si>
    <t>Instituto de Estudos Estratégicos</t>
  </si>
  <si>
    <t>Estudos Estratégicos e Relações Internacionais</t>
  </si>
  <si>
    <t>Escola de Serviço Social</t>
  </si>
  <si>
    <t>Valor Global:</t>
  </si>
  <si>
    <t>Total</t>
  </si>
  <si>
    <t>Desvio Padrão</t>
  </si>
  <si>
    <t>Discordo Total. Ponderado</t>
  </si>
  <si>
    <t>Discordo Parc. Ponderado</t>
  </si>
  <si>
    <t>Concordo Parc. Ponderado</t>
  </si>
  <si>
    <t>Concordo Tot. Ponderado</t>
  </si>
  <si>
    <t>Instituto de Humanidades e Saúde (Rio das Ostras)</t>
  </si>
  <si>
    <t>Faculdade de Medicina</t>
  </si>
  <si>
    <t>* A média foi calculada, atribuindo os seguintes pesos às respostas: 1 = discordo totalmente; 2 = discordo parcialmente; 3 = concordo parcialmente; 4 = concordo totalmente. O valor máximo da média é igual a 4.</t>
  </si>
  <si>
    <t>Interdisciplinar</t>
  </si>
  <si>
    <t>Instituto de Saúde de Nova Friburgo</t>
  </si>
  <si>
    <t xml:space="preserve">Instituto de Ciências Humanas e Sociais  de Volta Redonda
</t>
  </si>
  <si>
    <t>Faculdade de Turismo e Hotelaria</t>
  </si>
  <si>
    <t xml:space="preserve">Escola de Engenharia Industrial Metalúrgica de Volta Redonda
</t>
  </si>
  <si>
    <t>Média*</t>
  </si>
  <si>
    <t>Docentes</t>
  </si>
  <si>
    <t>Ciências Atuariais e Finanças</t>
  </si>
  <si>
    <t>Formação Específica</t>
  </si>
  <si>
    <t>Engenharia Agrícola e 
Meio Ambiente</t>
  </si>
  <si>
    <t>Farmácia e Administração 
Farmacêutica</t>
  </si>
  <si>
    <t>Saúde Coletiva e Veterinária e 
Saúde Pública</t>
  </si>
  <si>
    <t>Fundamentos de Ciências da 
Sociedade</t>
  </si>
  <si>
    <t>Sociologia e Metodologia em 
Ciências Sociais</t>
  </si>
  <si>
    <t>Formação Específica em 
Fonoaudiologia</t>
  </si>
  <si>
    <t>Cód.</t>
  </si>
  <si>
    <t>TAR</t>
  </si>
  <si>
    <t>TUR</t>
  </si>
  <si>
    <t>MFE</t>
  </si>
  <si>
    <t>MEM</t>
  </si>
  <si>
    <t>MEP</t>
  </si>
  <si>
    <t>TEC</t>
  </si>
  <si>
    <t>TER</t>
  </si>
  <si>
    <t>TEM</t>
  </si>
  <si>
    <t>TEP</t>
  </si>
  <si>
    <t>TEQ</t>
  </si>
  <si>
    <t>TDT</t>
  </si>
  <si>
    <t>TET</t>
  </si>
  <si>
    <t>TEE</t>
  </si>
  <si>
    <t>PDE</t>
  </si>
  <si>
    <t>VCE</t>
  </si>
  <si>
    <t>VMT</t>
  </si>
  <si>
    <t>VEA</t>
  </si>
  <si>
    <t>VEP</t>
  </si>
  <si>
    <t>VEM</t>
  </si>
  <si>
    <t>SSN</t>
  </si>
  <si>
    <t>STA</t>
  </si>
  <si>
    <t>STC</t>
  </si>
  <si>
    <t>DCA</t>
  </si>
  <si>
    <t>STE</t>
  </si>
  <si>
    <t>SDV</t>
  </si>
  <si>
    <t>SDB</t>
  </si>
  <si>
    <t>DDA</t>
  </si>
  <si>
    <t>SDP</t>
  </si>
  <si>
    <t>SFP</t>
  </si>
  <si>
    <t>SSE</t>
  </si>
  <si>
    <t>MTC</t>
  </si>
  <si>
    <t>MAF</t>
  </si>
  <si>
    <t>MBO</t>
  </si>
  <si>
    <t>MMI</t>
  </si>
  <si>
    <t>MPT</t>
  </si>
  <si>
    <t>MCG</t>
  </si>
  <si>
    <t>MMC</t>
  </si>
  <si>
    <t>MND</t>
  </si>
  <si>
    <t>MNS</t>
  </si>
  <si>
    <t>MOC</t>
  </si>
  <si>
    <t>MOT</t>
  </si>
  <si>
    <t>MSV</t>
  </si>
  <si>
    <t>MCV</t>
  </si>
  <si>
    <t>MTA</t>
  </si>
  <si>
    <t>MZO</t>
  </si>
  <si>
    <t>STT</t>
  </si>
  <si>
    <t>MFL</t>
  </si>
  <si>
    <t>MIP</t>
  </si>
  <si>
    <t>MMO</t>
  </si>
  <si>
    <t>GCV</t>
  </si>
  <si>
    <t>GCI</t>
  </si>
  <si>
    <t>GAT</t>
  </si>
  <si>
    <t>GCO</t>
  </si>
  <si>
    <t>GEC</t>
  </si>
  <si>
    <t>GIM</t>
  </si>
  <si>
    <t>GNE</t>
  </si>
  <si>
    <t>GBG</t>
  </si>
  <si>
    <t>GBM</t>
  </si>
  <si>
    <t>GCM</t>
  </si>
  <si>
    <t>RCM</t>
  </si>
  <si>
    <t>REG</t>
  </si>
  <si>
    <t>MDI</t>
  </si>
  <si>
    <t>MCT</t>
  </si>
  <si>
    <t>MDM</t>
  </si>
  <si>
    <t>CHT</t>
  </si>
  <si>
    <t>CPS</t>
  </si>
  <si>
    <t>GRC</t>
  </si>
  <si>
    <t>CEC</t>
  </si>
  <si>
    <t>SSC</t>
  </si>
  <si>
    <t>SFC</t>
  </si>
  <si>
    <t>COC</t>
  </si>
  <si>
    <t>VQI</t>
  </si>
  <si>
    <t>VFI</t>
  </si>
  <si>
    <t>VMA</t>
  </si>
  <si>
    <t>VAD</t>
  </si>
  <si>
    <t>VCO</t>
  </si>
  <si>
    <t>VDI</t>
  </si>
  <si>
    <t>VPS</t>
  </si>
  <si>
    <t>VMD</t>
  </si>
  <si>
    <t>GFL</t>
  </si>
  <si>
    <t>GAP</t>
  </si>
  <si>
    <t>GSO</t>
  </si>
  <si>
    <t>DED</t>
  </si>
  <si>
    <t>DGP</t>
  </si>
  <si>
    <t>TCC</t>
  </si>
  <si>
    <t>GEF</t>
  </si>
  <si>
    <t>DSP</t>
  </si>
  <si>
    <t>DEI</t>
  </si>
  <si>
    <t>GFI</t>
  </si>
  <si>
    <t>GGE</t>
  </si>
  <si>
    <t>GAG</t>
  </si>
  <si>
    <t>GGO</t>
  </si>
  <si>
    <t>GHT</t>
  </si>
  <si>
    <t>RPS</t>
  </si>
  <si>
    <t>RIR</t>
  </si>
  <si>
    <t>REN</t>
  </si>
  <si>
    <t>RCN</t>
  </si>
  <si>
    <t>ERA</t>
  </si>
  <si>
    <t>GLE</t>
  </si>
  <si>
    <t>GLC</t>
  </si>
  <si>
    <t>GCL</t>
  </si>
  <si>
    <t>GET</t>
  </si>
  <si>
    <t>GAN</t>
  </si>
  <si>
    <t>GGM</t>
  </si>
  <si>
    <t>GMA</t>
  </si>
  <si>
    <t>GQA</t>
  </si>
  <si>
    <t>GQI</t>
  </si>
  <si>
    <t>GQO</t>
  </si>
  <si>
    <t>GFQ</t>
  </si>
  <si>
    <t>GEO</t>
  </si>
  <si>
    <t>MEB</t>
  </si>
  <si>
    <t>MPS</t>
  </si>
  <si>
    <t>MSM</t>
  </si>
  <si>
    <t>MSS</t>
  </si>
  <si>
    <t>FCB</t>
  </si>
  <si>
    <t>FFE</t>
  </si>
  <si>
    <t>FEF</t>
  </si>
  <si>
    <t>PCH</t>
  </si>
  <si>
    <t>PEB</t>
  </si>
  <si>
    <t>Instituto de Educação de Angra dos Reis</t>
  </si>
  <si>
    <t>GSI</t>
  </si>
  <si>
    <t>Faculdade de Direito</t>
  </si>
  <si>
    <t>DCJ</t>
  </si>
  <si>
    <t>Ciências Judiciárias</t>
  </si>
  <si>
    <t xml:space="preserve">SEN </t>
  </si>
  <si>
    <t>GCP</t>
  </si>
  <si>
    <t>Radiologia</t>
  </si>
  <si>
    <t>MRD</t>
  </si>
  <si>
    <t>Avaliação de Disciplinas por Unidade  - 2020.2</t>
  </si>
</sst>
</file>

<file path=xl/styles.xml><?xml version="1.0" encoding="utf-8"?>
<styleSheet xmlns="http://schemas.openxmlformats.org/spreadsheetml/2006/main">
  <numFmts count="1">
    <numFmt numFmtId="164" formatCode="0.0"/>
  </numFmts>
  <fonts count="1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333333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222222"/>
      <name val="Arial"/>
      <family val="2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3" tint="0.79998168889431442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color rgb="FF333333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86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/>
    <xf numFmtId="0" fontId="6" fillId="4" borderId="0" xfId="0" applyFont="1" applyFill="1"/>
    <xf numFmtId="0" fontId="6" fillId="0" borderId="0" xfId="0" applyFont="1" applyFill="1"/>
    <xf numFmtId="0" fontId="4" fillId="0" borderId="1" xfId="0" applyFont="1" applyBorder="1" applyAlignment="1">
      <alignment horizontal="center" vertical="center"/>
    </xf>
    <xf numFmtId="0" fontId="10" fillId="0" borderId="1" xfId="0" applyFont="1" applyBorder="1" applyAlignment="1" applyProtection="1">
      <alignment horizontal="center" vertical="center"/>
      <protection locked="0"/>
    </xf>
    <xf numFmtId="0" fontId="0" fillId="0" borderId="0" xfId="0" applyFill="1" applyAlignment="1">
      <alignment horizontal="center" vertical="center"/>
    </xf>
    <xf numFmtId="0" fontId="11" fillId="5" borderId="1" xfId="0" applyFont="1" applyFill="1" applyBorder="1" applyAlignment="1" applyProtection="1">
      <alignment horizontal="center" vertical="center"/>
      <protection locked="0"/>
    </xf>
    <xf numFmtId="0" fontId="2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11" fillId="0" borderId="1" xfId="0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/>
    </xf>
    <xf numFmtId="2" fontId="2" fillId="5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2" fontId="0" fillId="0" borderId="0" xfId="0" applyNumberFormat="1"/>
    <xf numFmtId="164" fontId="2" fillId="3" borderId="1" xfId="0" applyNumberFormat="1" applyFont="1" applyFill="1" applyBorder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 applyProtection="1">
      <alignment horizontal="center" vertical="center"/>
      <protection locked="0"/>
    </xf>
    <xf numFmtId="0" fontId="0" fillId="8" borderId="0" xfId="0" applyFill="1"/>
    <xf numFmtId="0" fontId="0" fillId="0" borderId="0" xfId="0" applyFill="1"/>
    <xf numFmtId="1" fontId="0" fillId="0" borderId="0" xfId="0" applyNumberFormat="1"/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9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4" fillId="10" borderId="1" xfId="0" applyFont="1" applyFill="1" applyBorder="1" applyAlignment="1">
      <alignment vertical="center" wrapText="1"/>
    </xf>
    <xf numFmtId="0" fontId="4" fillId="9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164" fontId="12" fillId="7" borderId="0" xfId="0" applyNumberFormat="1" applyFont="1" applyFill="1" applyBorder="1" applyAlignment="1">
      <alignment horizontal="center" vertical="center"/>
    </xf>
    <xf numFmtId="0" fontId="12" fillId="7" borderId="0" xfId="0" applyFont="1" applyFill="1" applyBorder="1" applyAlignment="1">
      <alignment horizontal="center" vertical="center"/>
    </xf>
    <xf numFmtId="0" fontId="12" fillId="7" borderId="8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right" vertical="center"/>
    </xf>
    <xf numFmtId="0" fontId="2" fillId="3" borderId="3" xfId="0" applyFont="1" applyFill="1" applyBorder="1" applyAlignment="1">
      <alignment horizontal="right" vertical="center"/>
    </xf>
    <xf numFmtId="0" fontId="2" fillId="3" borderId="4" xfId="0" applyFont="1" applyFill="1" applyBorder="1" applyAlignment="1">
      <alignment horizontal="right" vertic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7" fillId="6" borderId="7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2" fontId="7" fillId="6" borderId="7" xfId="0" applyNumberFormat="1" applyFont="1" applyFill="1" applyBorder="1" applyAlignment="1">
      <alignment horizontal="center" vertical="center"/>
    </xf>
    <xf numFmtId="2" fontId="7" fillId="6" borderId="6" xfId="0" applyNumberFormat="1" applyFont="1" applyFill="1" applyBorder="1" applyAlignment="1">
      <alignment horizontal="center" vertical="center"/>
    </xf>
    <xf numFmtId="164" fontId="7" fillId="6" borderId="7" xfId="0" applyNumberFormat="1" applyFont="1" applyFill="1" applyBorder="1" applyAlignment="1">
      <alignment horizontal="center" vertical="center" wrapText="1"/>
    </xf>
    <xf numFmtId="164" fontId="7" fillId="6" borderId="6" xfId="0" applyNumberFormat="1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/>
    </xf>
    <xf numFmtId="0" fontId="7" fillId="6" borderId="10" xfId="0" applyFont="1" applyFill="1" applyBorder="1" applyAlignment="1">
      <alignment horizontal="center" vertical="center" wrapText="1"/>
    </xf>
    <xf numFmtId="0" fontId="7" fillId="6" borderId="9" xfId="0" applyFont="1" applyFill="1" applyBorder="1" applyAlignment="1">
      <alignment horizontal="center" vertical="center" wrapText="1"/>
    </xf>
    <xf numFmtId="0" fontId="7" fillId="6" borderId="12" xfId="0" applyFont="1" applyFill="1" applyBorder="1" applyAlignment="1">
      <alignment horizontal="center" vertical="center"/>
    </xf>
    <xf numFmtId="0" fontId="7" fillId="6" borderId="9" xfId="0" applyFont="1" applyFill="1" applyBorder="1" applyAlignment="1">
      <alignment horizontal="center" vertical="center"/>
    </xf>
    <xf numFmtId="0" fontId="0" fillId="0" borderId="4" xfId="0" applyBorder="1"/>
    <xf numFmtId="0" fontId="2" fillId="5" borderId="11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</cellXfs>
  <cellStyles count="3">
    <cellStyle name="Hyperlink" xfId="1" builtinId="8" hidden="1"/>
    <cellStyle name="Hyperlink seguido" xfId="2" builtinId="9" hidden="1"/>
    <cellStyle name="Normal" xfId="0" builtinId="0"/>
  </cellStyles>
  <dxfs count="0"/>
  <tableStyles count="0" defaultTableStyle="TableStyleMedium9" defaultPivotStyle="PivotStyleLight16"/>
  <colors>
    <mruColors>
      <color rgb="FFFFFFCC"/>
      <color rgb="FF80A1EC"/>
      <color rgb="FFCCFFCC"/>
      <color rgb="FFFFCC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55468</xdr:colOff>
      <xdr:row>0</xdr:row>
      <xdr:rowOff>38519</xdr:rowOff>
    </xdr:from>
    <xdr:to>
      <xdr:col>6</xdr:col>
      <xdr:colOff>96737</xdr:colOff>
      <xdr:row>1</xdr:row>
      <xdr:rowOff>156180</xdr:rowOff>
    </xdr:to>
    <xdr:pic>
      <xdr:nvPicPr>
        <xdr:cNvPr id="2" name="Imagem 1" descr="uff-rj-universidade-federal-fluminens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72812" y="38519"/>
          <a:ext cx="850894" cy="355786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H217"/>
  <sheetViews>
    <sheetView tabSelected="1" zoomScale="80" zoomScaleNormal="80" workbookViewId="0">
      <pane xSplit="3" ySplit="7" topLeftCell="D201" activePane="bottomRight" state="frozen"/>
      <selection pane="topRight" activeCell="D1" sqref="D1"/>
      <selection pane="bottomLeft" activeCell="A8" sqref="A8"/>
      <selection pane="bottomRight" activeCell="Q6" sqref="Q6:S6"/>
    </sheetView>
  </sheetViews>
  <sheetFormatPr defaultColWidth="8.85546875" defaultRowHeight="15"/>
  <cols>
    <col min="1" max="1" width="24" style="2" customWidth="1"/>
    <col min="2" max="2" width="5.28515625" style="39" customWidth="1"/>
    <col min="3" max="3" width="30" style="34" customWidth="1"/>
    <col min="4" max="4" width="10.28515625" style="1" customWidth="1"/>
    <col min="5" max="5" width="11.5703125" style="8" customWidth="1"/>
    <col min="6" max="6" width="12.140625" style="8" customWidth="1"/>
    <col min="7" max="7" width="13.140625" style="8" customWidth="1"/>
    <col min="8" max="8" width="10.5703125" style="8" customWidth="1"/>
    <col min="9" max="9" width="9.85546875" style="13" customWidth="1"/>
    <col min="10" max="10" width="10.42578125" style="1" customWidth="1"/>
    <col min="11" max="12" width="12.140625" style="1" customWidth="1"/>
    <col min="13" max="13" width="10.42578125" style="1" customWidth="1"/>
    <col min="14" max="14" width="8.85546875" style="13" customWidth="1"/>
    <col min="15" max="15" width="12.140625" style="18" customWidth="1"/>
    <col min="16" max="16" width="13" style="22" customWidth="1"/>
    <col min="17" max="17" width="9.42578125" customWidth="1"/>
  </cols>
  <sheetData>
    <row r="1" spans="1:866" ht="18.75" customHeight="1">
      <c r="A1" s="61" t="s">
        <v>128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</row>
    <row r="2" spans="1:866" ht="15" customHeight="1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</row>
    <row r="3" spans="1:866" ht="21.75" customHeight="1">
      <c r="A3" s="62" t="s">
        <v>295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</row>
    <row r="4" spans="1:866" ht="21.75" customHeight="1">
      <c r="A4" s="63" t="s">
        <v>157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</row>
    <row r="5" spans="1:866" s="4" customFormat="1" ht="15.75" customHeight="1">
      <c r="A5" s="78" t="s">
        <v>4</v>
      </c>
      <c r="B5" s="81" t="s">
        <v>166</v>
      </c>
      <c r="C5" s="79" t="s">
        <v>5</v>
      </c>
      <c r="D5" s="69" t="s">
        <v>0</v>
      </c>
      <c r="E5" s="69" t="s">
        <v>1</v>
      </c>
      <c r="F5" s="69" t="s">
        <v>2</v>
      </c>
      <c r="G5" s="69" t="s">
        <v>3</v>
      </c>
      <c r="H5" s="69" t="s">
        <v>127</v>
      </c>
      <c r="I5" s="69" t="s">
        <v>142</v>
      </c>
      <c r="J5" s="69" t="s">
        <v>144</v>
      </c>
      <c r="K5" s="69" t="s">
        <v>145</v>
      </c>
      <c r="L5" s="69" t="s">
        <v>146</v>
      </c>
      <c r="M5" s="69" t="s">
        <v>147</v>
      </c>
      <c r="N5" s="69" t="s">
        <v>142</v>
      </c>
      <c r="O5" s="74" t="s">
        <v>156</v>
      </c>
      <c r="P5" s="76" t="s">
        <v>143</v>
      </c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  <c r="IW5" s="5"/>
      <c r="IX5" s="5"/>
      <c r="IY5" s="5"/>
      <c r="IZ5" s="5"/>
      <c r="JA5" s="5"/>
      <c r="JB5" s="5"/>
      <c r="JC5" s="5"/>
      <c r="JD5" s="5"/>
      <c r="JE5" s="5"/>
      <c r="JF5" s="5"/>
      <c r="JG5" s="5"/>
      <c r="JH5" s="5"/>
      <c r="JI5" s="5"/>
      <c r="JJ5" s="5"/>
      <c r="JK5" s="5"/>
      <c r="JL5" s="5"/>
      <c r="JM5" s="5"/>
      <c r="JN5" s="5"/>
      <c r="JO5" s="5"/>
      <c r="JP5" s="5"/>
      <c r="JQ5" s="5"/>
      <c r="JR5" s="5"/>
      <c r="JS5" s="5"/>
      <c r="JT5" s="5"/>
      <c r="JU5" s="5"/>
      <c r="JV5" s="5"/>
      <c r="JW5" s="5"/>
      <c r="JX5" s="5"/>
      <c r="JY5" s="5"/>
      <c r="JZ5" s="5"/>
      <c r="KA5" s="5"/>
      <c r="KB5" s="5"/>
      <c r="KC5" s="5"/>
      <c r="KD5" s="5"/>
      <c r="KE5" s="5"/>
      <c r="KF5" s="5"/>
      <c r="KG5" s="5"/>
      <c r="KH5" s="5"/>
      <c r="KI5" s="5"/>
      <c r="KJ5" s="5"/>
      <c r="KK5" s="5"/>
      <c r="KL5" s="5"/>
      <c r="KM5" s="5"/>
      <c r="KN5" s="5"/>
      <c r="KO5" s="5"/>
      <c r="KP5" s="5"/>
      <c r="KQ5" s="5"/>
      <c r="KR5" s="5"/>
      <c r="KS5" s="5"/>
      <c r="KT5" s="5"/>
      <c r="KU5" s="5"/>
      <c r="KV5" s="5"/>
      <c r="KW5" s="5"/>
      <c r="KX5" s="5"/>
      <c r="KY5" s="5"/>
      <c r="KZ5" s="5"/>
      <c r="LA5" s="5"/>
      <c r="LB5" s="5"/>
      <c r="LC5" s="5"/>
      <c r="LD5" s="5"/>
      <c r="LE5" s="5"/>
      <c r="LF5" s="5"/>
      <c r="LG5" s="5"/>
      <c r="LH5" s="5"/>
      <c r="LI5" s="5"/>
      <c r="LJ5" s="5"/>
      <c r="LK5" s="5"/>
      <c r="LL5" s="5"/>
      <c r="LM5" s="5"/>
      <c r="LN5" s="5"/>
      <c r="LO5" s="5"/>
      <c r="LP5" s="5"/>
      <c r="LQ5" s="5"/>
      <c r="LR5" s="5"/>
      <c r="LS5" s="5"/>
      <c r="LT5" s="5"/>
      <c r="LU5" s="5"/>
      <c r="LV5" s="5"/>
      <c r="LW5" s="5"/>
      <c r="LX5" s="5"/>
      <c r="LY5" s="5"/>
      <c r="LZ5" s="5"/>
      <c r="MA5" s="5"/>
      <c r="MB5" s="5"/>
      <c r="MC5" s="5"/>
      <c r="MD5" s="5"/>
      <c r="ME5" s="5"/>
      <c r="MF5" s="5"/>
      <c r="MG5" s="5"/>
      <c r="MH5" s="5"/>
      <c r="MI5" s="5"/>
      <c r="MJ5" s="5"/>
      <c r="MK5" s="5"/>
      <c r="ML5" s="5"/>
      <c r="MM5" s="5"/>
      <c r="MN5" s="5"/>
      <c r="MO5" s="5"/>
      <c r="MP5" s="5"/>
      <c r="MQ5" s="5"/>
      <c r="MR5" s="5"/>
      <c r="MS5" s="5"/>
      <c r="MT5" s="5"/>
      <c r="MU5" s="5"/>
      <c r="MV5" s="5"/>
      <c r="MW5" s="5"/>
      <c r="MX5" s="5"/>
      <c r="MY5" s="5"/>
      <c r="MZ5" s="5"/>
      <c r="NA5" s="5"/>
      <c r="NB5" s="5"/>
      <c r="NC5" s="5"/>
      <c r="ND5" s="5"/>
      <c r="NE5" s="5"/>
      <c r="NF5" s="5"/>
      <c r="NG5" s="5"/>
      <c r="NH5" s="5"/>
      <c r="NI5" s="5"/>
      <c r="NJ5" s="5"/>
      <c r="NK5" s="5"/>
      <c r="NL5" s="5"/>
      <c r="NM5" s="5"/>
      <c r="NN5" s="5"/>
      <c r="NO5" s="5"/>
      <c r="NP5" s="5"/>
      <c r="NQ5" s="5"/>
      <c r="NR5" s="5"/>
      <c r="NS5" s="5"/>
      <c r="NT5" s="5"/>
      <c r="NU5" s="5"/>
      <c r="NV5" s="5"/>
      <c r="NW5" s="5"/>
      <c r="NX5" s="5"/>
      <c r="NY5" s="5"/>
      <c r="NZ5" s="5"/>
      <c r="OA5" s="5"/>
      <c r="OB5" s="5"/>
      <c r="OC5" s="5"/>
      <c r="OD5" s="5"/>
      <c r="OE5" s="5"/>
      <c r="OF5" s="5"/>
      <c r="OG5" s="5"/>
      <c r="OH5" s="5"/>
      <c r="OI5" s="5"/>
      <c r="OJ5" s="5"/>
      <c r="OK5" s="5"/>
      <c r="OL5" s="5"/>
      <c r="OM5" s="5"/>
      <c r="ON5" s="5"/>
      <c r="OO5" s="5"/>
      <c r="OP5" s="5"/>
      <c r="OQ5" s="5"/>
      <c r="OR5" s="5"/>
      <c r="OS5" s="5"/>
      <c r="OT5" s="5"/>
      <c r="OU5" s="5"/>
      <c r="OV5" s="5"/>
      <c r="OW5" s="5"/>
      <c r="OX5" s="5"/>
      <c r="OY5" s="5"/>
      <c r="OZ5" s="5"/>
      <c r="PA5" s="5"/>
      <c r="PB5" s="5"/>
      <c r="PC5" s="5"/>
      <c r="PD5" s="5"/>
      <c r="PE5" s="5"/>
      <c r="PF5" s="5"/>
      <c r="PG5" s="5"/>
      <c r="PH5" s="5"/>
      <c r="PI5" s="5"/>
      <c r="PJ5" s="5"/>
      <c r="PK5" s="5"/>
      <c r="PL5" s="5"/>
      <c r="PM5" s="5"/>
      <c r="PN5" s="5"/>
      <c r="PO5" s="5"/>
      <c r="PP5" s="5"/>
      <c r="PQ5" s="5"/>
      <c r="PR5" s="5"/>
      <c r="PS5" s="5"/>
      <c r="PT5" s="5"/>
      <c r="PU5" s="5"/>
      <c r="PV5" s="5"/>
      <c r="PW5" s="5"/>
      <c r="PX5" s="5"/>
      <c r="PY5" s="5"/>
      <c r="PZ5" s="5"/>
      <c r="QA5" s="5"/>
      <c r="QB5" s="5"/>
      <c r="QC5" s="5"/>
      <c r="QD5" s="5"/>
      <c r="QE5" s="5"/>
      <c r="QF5" s="5"/>
      <c r="QG5" s="5"/>
      <c r="QH5" s="5"/>
      <c r="QI5" s="5"/>
      <c r="QJ5" s="5"/>
      <c r="QK5" s="5"/>
      <c r="QL5" s="5"/>
      <c r="QM5" s="5"/>
      <c r="QN5" s="5"/>
      <c r="QO5" s="5"/>
      <c r="QP5" s="5"/>
      <c r="QQ5" s="5"/>
      <c r="QR5" s="5"/>
      <c r="QS5" s="5"/>
      <c r="QT5" s="5"/>
      <c r="QU5" s="5"/>
      <c r="QV5" s="5"/>
      <c r="QW5" s="5"/>
      <c r="QX5" s="5"/>
      <c r="QY5" s="5"/>
      <c r="QZ5" s="5"/>
      <c r="RA5" s="5"/>
      <c r="RB5" s="5"/>
      <c r="RC5" s="5"/>
      <c r="RD5" s="5"/>
      <c r="RE5" s="5"/>
      <c r="RF5" s="5"/>
      <c r="RG5" s="5"/>
      <c r="RH5" s="5"/>
      <c r="RI5" s="5"/>
      <c r="RJ5" s="5"/>
      <c r="RK5" s="5"/>
      <c r="RL5" s="5"/>
      <c r="RM5" s="5"/>
      <c r="RN5" s="5"/>
      <c r="RO5" s="5"/>
      <c r="RP5" s="5"/>
      <c r="RQ5" s="5"/>
      <c r="RR5" s="5"/>
      <c r="RS5" s="5"/>
      <c r="RT5" s="5"/>
      <c r="RU5" s="5"/>
      <c r="RV5" s="5"/>
      <c r="RW5" s="5"/>
      <c r="RX5" s="5"/>
      <c r="RY5" s="5"/>
      <c r="RZ5" s="5"/>
      <c r="SA5" s="5"/>
      <c r="SB5" s="5"/>
      <c r="SC5" s="5"/>
      <c r="SD5" s="5"/>
      <c r="SE5" s="5"/>
      <c r="SF5" s="5"/>
      <c r="SG5" s="5"/>
      <c r="SH5" s="5"/>
      <c r="SI5" s="5"/>
      <c r="SJ5" s="5"/>
      <c r="SK5" s="5"/>
      <c r="SL5" s="5"/>
      <c r="SM5" s="5"/>
      <c r="SN5" s="5"/>
      <c r="SO5" s="5"/>
      <c r="SP5" s="5"/>
      <c r="SQ5" s="5"/>
      <c r="SR5" s="5"/>
      <c r="SS5" s="5"/>
      <c r="ST5" s="5"/>
      <c r="SU5" s="5"/>
      <c r="SV5" s="5"/>
      <c r="SW5" s="5"/>
      <c r="SX5" s="5"/>
      <c r="SY5" s="5"/>
      <c r="SZ5" s="5"/>
      <c r="TA5" s="5"/>
      <c r="TB5" s="5"/>
      <c r="TC5" s="5"/>
      <c r="TD5" s="5"/>
      <c r="TE5" s="5"/>
      <c r="TF5" s="5"/>
      <c r="TG5" s="5"/>
      <c r="TH5" s="5"/>
      <c r="TI5" s="5"/>
      <c r="TJ5" s="5"/>
      <c r="TK5" s="5"/>
      <c r="TL5" s="5"/>
      <c r="TM5" s="5"/>
      <c r="TN5" s="5"/>
      <c r="TO5" s="5"/>
      <c r="TP5" s="5"/>
      <c r="TQ5" s="5"/>
      <c r="TR5" s="5"/>
      <c r="TS5" s="5"/>
      <c r="TT5" s="5"/>
      <c r="TU5" s="5"/>
      <c r="TV5" s="5"/>
      <c r="TW5" s="5"/>
      <c r="TX5" s="5"/>
      <c r="TY5" s="5"/>
      <c r="TZ5" s="5"/>
      <c r="UA5" s="5"/>
      <c r="UB5" s="5"/>
      <c r="UC5" s="5"/>
      <c r="UD5" s="5"/>
      <c r="UE5" s="5"/>
      <c r="UF5" s="5"/>
      <c r="UG5" s="5"/>
      <c r="UH5" s="5"/>
      <c r="UI5" s="5"/>
      <c r="UJ5" s="5"/>
      <c r="UK5" s="5"/>
      <c r="UL5" s="5"/>
      <c r="UM5" s="5"/>
      <c r="UN5" s="5"/>
      <c r="UO5" s="5"/>
      <c r="UP5" s="5"/>
      <c r="UQ5" s="5"/>
      <c r="UR5" s="5"/>
      <c r="US5" s="5"/>
      <c r="UT5" s="5"/>
      <c r="UU5" s="5"/>
      <c r="UV5" s="5"/>
      <c r="UW5" s="5"/>
      <c r="UX5" s="5"/>
      <c r="UY5" s="5"/>
      <c r="UZ5" s="5"/>
      <c r="VA5" s="5"/>
      <c r="VB5" s="5"/>
      <c r="VC5" s="5"/>
      <c r="VD5" s="5"/>
      <c r="VE5" s="5"/>
      <c r="VF5" s="5"/>
      <c r="VG5" s="5"/>
      <c r="VH5" s="5"/>
      <c r="VI5" s="5"/>
      <c r="VJ5" s="5"/>
      <c r="VK5" s="5"/>
      <c r="VL5" s="5"/>
      <c r="VM5" s="5"/>
      <c r="VN5" s="5"/>
      <c r="VO5" s="5"/>
      <c r="VP5" s="5"/>
      <c r="VQ5" s="5"/>
      <c r="VR5" s="5"/>
      <c r="VS5" s="5"/>
      <c r="VT5" s="5"/>
      <c r="VU5" s="5"/>
      <c r="VV5" s="5"/>
      <c r="VW5" s="5"/>
      <c r="VX5" s="5"/>
      <c r="VY5" s="5"/>
      <c r="VZ5" s="5"/>
      <c r="WA5" s="5"/>
      <c r="WB5" s="5"/>
      <c r="WC5" s="5"/>
      <c r="WD5" s="5"/>
      <c r="WE5" s="5"/>
      <c r="WF5" s="5"/>
      <c r="WG5" s="5"/>
      <c r="WH5" s="5"/>
      <c r="WI5" s="5"/>
      <c r="WJ5" s="5"/>
      <c r="WK5" s="5"/>
      <c r="WL5" s="5"/>
      <c r="WM5" s="5"/>
      <c r="WN5" s="5"/>
      <c r="WO5" s="5"/>
      <c r="WP5" s="5"/>
      <c r="WQ5" s="5"/>
      <c r="WR5" s="5"/>
      <c r="WS5" s="5"/>
      <c r="WT5" s="5"/>
      <c r="WU5" s="5"/>
      <c r="WV5" s="5"/>
      <c r="WW5" s="5"/>
      <c r="WX5" s="5"/>
      <c r="WY5" s="5"/>
      <c r="WZ5" s="5"/>
      <c r="XA5" s="5"/>
      <c r="XB5" s="5"/>
      <c r="XC5" s="5"/>
      <c r="XD5" s="5"/>
      <c r="XE5" s="5"/>
      <c r="XF5" s="5"/>
      <c r="XG5" s="5"/>
      <c r="XH5" s="5"/>
      <c r="XI5" s="5"/>
      <c r="XJ5" s="5"/>
      <c r="XK5" s="5"/>
      <c r="XL5" s="5"/>
      <c r="XM5" s="5"/>
      <c r="XN5" s="5"/>
      <c r="XO5" s="5"/>
      <c r="XP5" s="5"/>
      <c r="XQ5" s="5"/>
      <c r="XR5" s="5"/>
      <c r="XS5" s="5"/>
      <c r="XT5" s="5"/>
      <c r="XU5" s="5"/>
      <c r="XV5" s="5"/>
      <c r="XW5" s="5"/>
      <c r="XX5" s="5"/>
      <c r="XY5" s="5"/>
      <c r="XZ5" s="5"/>
      <c r="YA5" s="5"/>
      <c r="YB5" s="5"/>
      <c r="YC5" s="5"/>
      <c r="YD5" s="5"/>
      <c r="YE5" s="5"/>
      <c r="YF5" s="5"/>
      <c r="YG5" s="5"/>
      <c r="YH5" s="5"/>
      <c r="YI5" s="5"/>
      <c r="YJ5" s="5"/>
      <c r="YK5" s="5"/>
      <c r="YL5" s="5"/>
      <c r="YM5" s="5"/>
      <c r="YN5" s="5"/>
      <c r="YO5" s="5"/>
      <c r="YP5" s="5"/>
      <c r="YQ5" s="5"/>
      <c r="YR5" s="5"/>
      <c r="YS5" s="5"/>
      <c r="YT5" s="5"/>
      <c r="YU5" s="5"/>
      <c r="YV5" s="5"/>
      <c r="YW5" s="5"/>
      <c r="YX5" s="5"/>
      <c r="YY5" s="5"/>
      <c r="YZ5" s="5"/>
      <c r="ZA5" s="5"/>
      <c r="ZB5" s="5"/>
      <c r="ZC5" s="5"/>
      <c r="ZD5" s="5"/>
      <c r="ZE5" s="5"/>
      <c r="ZF5" s="5"/>
      <c r="ZG5" s="5"/>
      <c r="ZH5" s="5"/>
      <c r="ZI5" s="5"/>
      <c r="ZJ5" s="5"/>
      <c r="ZK5" s="5"/>
      <c r="ZL5" s="5"/>
      <c r="ZM5" s="5"/>
      <c r="ZN5" s="5"/>
      <c r="ZO5" s="5"/>
      <c r="ZP5" s="5"/>
      <c r="ZQ5" s="5"/>
      <c r="ZR5" s="5"/>
      <c r="ZS5" s="5"/>
      <c r="ZT5" s="5"/>
      <c r="ZU5" s="5"/>
      <c r="ZV5" s="5"/>
      <c r="ZW5" s="5"/>
      <c r="ZX5" s="5"/>
      <c r="ZY5" s="5"/>
      <c r="ZZ5" s="5"/>
      <c r="AAA5" s="5"/>
      <c r="AAB5" s="5"/>
      <c r="AAC5" s="5"/>
      <c r="AAD5" s="5"/>
      <c r="AAE5" s="5"/>
      <c r="AAF5" s="5"/>
      <c r="AAG5" s="5"/>
      <c r="AAH5" s="5"/>
      <c r="AAI5" s="5"/>
      <c r="AAJ5" s="5"/>
      <c r="AAK5" s="5"/>
      <c r="AAL5" s="5"/>
      <c r="AAM5" s="5"/>
      <c r="AAN5" s="5"/>
      <c r="AAO5" s="5"/>
      <c r="AAP5" s="5"/>
      <c r="AAQ5" s="5"/>
      <c r="AAR5" s="5"/>
      <c r="AAS5" s="5"/>
      <c r="AAT5" s="5"/>
      <c r="AAU5" s="5"/>
      <c r="AAV5" s="5"/>
      <c r="AAW5" s="5"/>
      <c r="AAX5" s="5"/>
      <c r="AAY5" s="5"/>
      <c r="AAZ5" s="5"/>
      <c r="ABA5" s="5"/>
      <c r="ABB5" s="5"/>
      <c r="ABC5" s="5"/>
      <c r="ABD5" s="5"/>
      <c r="ABE5" s="5"/>
      <c r="ABF5" s="5"/>
      <c r="ABG5" s="5"/>
      <c r="ABH5" s="5"/>
      <c r="ABI5" s="5"/>
      <c r="ABJ5" s="5"/>
      <c r="ABK5" s="5"/>
      <c r="ABL5" s="5"/>
      <c r="ABM5" s="5"/>
      <c r="ABN5" s="5"/>
      <c r="ABO5" s="5"/>
      <c r="ABP5" s="5"/>
      <c r="ABQ5" s="5"/>
      <c r="ABR5" s="5"/>
      <c r="ABS5" s="5"/>
      <c r="ABT5" s="5"/>
      <c r="ABU5" s="5"/>
      <c r="ABV5" s="5"/>
      <c r="ABW5" s="5"/>
      <c r="ABX5" s="5"/>
      <c r="ABY5" s="5"/>
      <c r="ABZ5" s="5"/>
      <c r="ACA5" s="5"/>
      <c r="ACB5" s="5"/>
      <c r="ACC5" s="5"/>
      <c r="ACD5" s="5"/>
      <c r="ACE5" s="5"/>
      <c r="ACF5" s="5"/>
      <c r="ACG5" s="5"/>
      <c r="ACH5" s="5"/>
      <c r="ACI5" s="5"/>
      <c r="ACJ5" s="5"/>
      <c r="ACK5" s="5"/>
      <c r="ACL5" s="5"/>
      <c r="ACM5" s="5"/>
      <c r="ACN5" s="5"/>
      <c r="ACO5" s="5"/>
      <c r="ACP5" s="5"/>
      <c r="ACQ5" s="5"/>
      <c r="ACR5" s="5"/>
      <c r="ACS5" s="5"/>
      <c r="ACT5" s="5"/>
      <c r="ACU5" s="5"/>
      <c r="ACV5" s="5"/>
      <c r="ACW5" s="5"/>
      <c r="ACX5" s="5"/>
      <c r="ACY5" s="5"/>
      <c r="ACZ5" s="5"/>
      <c r="ADA5" s="5"/>
      <c r="ADB5" s="5"/>
      <c r="ADC5" s="5"/>
      <c r="ADD5" s="5"/>
      <c r="ADE5" s="5"/>
      <c r="ADF5" s="5"/>
      <c r="ADG5" s="5"/>
      <c r="ADH5" s="5"/>
      <c r="ADI5" s="5"/>
      <c r="ADJ5" s="5"/>
      <c r="ADK5" s="5"/>
      <c r="ADL5" s="5"/>
      <c r="ADM5" s="5"/>
      <c r="ADN5" s="5"/>
      <c r="ADO5" s="5"/>
      <c r="ADP5" s="5"/>
      <c r="ADQ5" s="5"/>
      <c r="ADR5" s="5"/>
      <c r="ADS5" s="5"/>
      <c r="ADT5" s="5"/>
      <c r="ADU5" s="5"/>
      <c r="ADV5" s="5"/>
      <c r="ADW5" s="5"/>
      <c r="ADX5" s="5"/>
      <c r="ADY5" s="5"/>
      <c r="ADZ5" s="5"/>
      <c r="AEA5" s="5"/>
      <c r="AEB5" s="5"/>
      <c r="AEC5" s="5"/>
      <c r="AED5" s="5"/>
      <c r="AEE5" s="5"/>
      <c r="AEF5" s="5"/>
      <c r="AEG5" s="5"/>
      <c r="AEH5" s="5"/>
      <c r="AEI5" s="5"/>
      <c r="AEJ5" s="5"/>
      <c r="AEK5" s="5"/>
      <c r="AEL5" s="5"/>
      <c r="AEM5" s="5"/>
      <c r="AEN5" s="5"/>
      <c r="AEO5" s="5"/>
      <c r="AEP5" s="5"/>
      <c r="AEQ5" s="5"/>
      <c r="AER5" s="5"/>
      <c r="AES5" s="5"/>
      <c r="AET5" s="5"/>
      <c r="AEU5" s="5"/>
      <c r="AEV5" s="5"/>
      <c r="AEW5" s="5"/>
      <c r="AEX5" s="5"/>
      <c r="AEY5" s="5"/>
      <c r="AEZ5" s="5"/>
      <c r="AFA5" s="5"/>
      <c r="AFB5" s="5"/>
      <c r="AFC5" s="5"/>
      <c r="AFD5" s="5"/>
      <c r="AFE5" s="5"/>
      <c r="AFF5" s="5"/>
      <c r="AFG5" s="5"/>
      <c r="AFH5" s="5"/>
      <c r="AFI5" s="5"/>
      <c r="AFJ5" s="5"/>
      <c r="AFK5" s="5"/>
      <c r="AFL5" s="5"/>
      <c r="AFM5" s="5"/>
      <c r="AFN5" s="5"/>
      <c r="AFO5" s="5"/>
      <c r="AFP5" s="5"/>
      <c r="AFQ5" s="5"/>
      <c r="AFR5" s="5"/>
      <c r="AFS5" s="5"/>
      <c r="AFT5" s="5"/>
      <c r="AFU5" s="5"/>
      <c r="AFV5" s="5"/>
      <c r="AFW5" s="5"/>
      <c r="AFX5" s="5"/>
      <c r="AFY5" s="5"/>
      <c r="AFZ5" s="5"/>
      <c r="AGA5" s="5"/>
      <c r="AGB5" s="5"/>
      <c r="AGC5" s="5"/>
      <c r="AGD5" s="5"/>
      <c r="AGE5" s="5"/>
      <c r="AGF5" s="5"/>
      <c r="AGG5" s="5"/>
      <c r="AGH5" s="5"/>
    </row>
    <row r="6" spans="1:866" s="4" customFormat="1" ht="37.5" customHeight="1">
      <c r="A6" s="78"/>
      <c r="B6" s="82"/>
      <c r="C6" s="8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5"/>
      <c r="P6" s="77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5"/>
      <c r="NC6" s="5"/>
      <c r="ND6" s="5"/>
      <c r="NE6" s="5"/>
      <c r="NF6" s="5"/>
      <c r="NG6" s="5"/>
      <c r="NH6" s="5"/>
      <c r="NI6" s="5"/>
      <c r="NJ6" s="5"/>
      <c r="NK6" s="5"/>
      <c r="NL6" s="5"/>
      <c r="NM6" s="5"/>
      <c r="NN6" s="5"/>
      <c r="NO6" s="5"/>
      <c r="NP6" s="5"/>
      <c r="NQ6" s="5"/>
      <c r="NR6" s="5"/>
      <c r="NS6" s="5"/>
      <c r="NT6" s="5"/>
      <c r="NU6" s="5"/>
      <c r="NV6" s="5"/>
      <c r="NW6" s="5"/>
      <c r="NX6" s="5"/>
      <c r="NY6" s="5"/>
      <c r="NZ6" s="5"/>
      <c r="OA6" s="5"/>
      <c r="OB6" s="5"/>
      <c r="OC6" s="5"/>
      <c r="OD6" s="5"/>
      <c r="OE6" s="5"/>
      <c r="OF6" s="5"/>
      <c r="OG6" s="5"/>
      <c r="OH6" s="5"/>
      <c r="OI6" s="5"/>
      <c r="OJ6" s="5"/>
      <c r="OK6" s="5"/>
      <c r="OL6" s="5"/>
      <c r="OM6" s="5"/>
      <c r="ON6" s="5"/>
      <c r="OO6" s="5"/>
      <c r="OP6" s="5"/>
      <c r="OQ6" s="5"/>
      <c r="OR6" s="5"/>
      <c r="OS6" s="5"/>
      <c r="OT6" s="5"/>
      <c r="OU6" s="5"/>
      <c r="OV6" s="5"/>
      <c r="OW6" s="5"/>
      <c r="OX6" s="5"/>
      <c r="OY6" s="5"/>
      <c r="OZ6" s="5"/>
      <c r="PA6" s="5"/>
      <c r="PB6" s="5"/>
      <c r="PC6" s="5"/>
      <c r="PD6" s="5"/>
      <c r="PE6" s="5"/>
      <c r="PF6" s="5"/>
      <c r="PG6" s="5"/>
      <c r="PH6" s="5"/>
      <c r="PI6" s="5"/>
      <c r="PJ6" s="5"/>
      <c r="PK6" s="5"/>
      <c r="PL6" s="5"/>
      <c r="PM6" s="5"/>
      <c r="PN6" s="5"/>
      <c r="PO6" s="5"/>
      <c r="PP6" s="5"/>
      <c r="PQ6" s="5"/>
      <c r="PR6" s="5"/>
      <c r="PS6" s="5"/>
      <c r="PT6" s="5"/>
      <c r="PU6" s="5"/>
      <c r="PV6" s="5"/>
      <c r="PW6" s="5"/>
      <c r="PX6" s="5"/>
      <c r="PY6" s="5"/>
      <c r="PZ6" s="5"/>
      <c r="QA6" s="5"/>
      <c r="QB6" s="5"/>
      <c r="QC6" s="5"/>
      <c r="QD6" s="5"/>
      <c r="QE6" s="5"/>
      <c r="QF6" s="5"/>
      <c r="QG6" s="5"/>
      <c r="QH6" s="5"/>
      <c r="QI6" s="5"/>
      <c r="QJ6" s="5"/>
      <c r="QK6" s="5"/>
      <c r="QL6" s="5"/>
      <c r="QM6" s="5"/>
      <c r="QN6" s="5"/>
      <c r="QO6" s="5"/>
      <c r="QP6" s="5"/>
      <c r="QQ6" s="5"/>
      <c r="QR6" s="5"/>
      <c r="QS6" s="5"/>
      <c r="QT6" s="5"/>
      <c r="QU6" s="5"/>
      <c r="QV6" s="5"/>
      <c r="QW6" s="5"/>
      <c r="QX6" s="5"/>
      <c r="QY6" s="5"/>
      <c r="QZ6" s="5"/>
      <c r="RA6" s="5"/>
      <c r="RB6" s="5"/>
      <c r="RC6" s="5"/>
      <c r="RD6" s="5"/>
      <c r="RE6" s="5"/>
      <c r="RF6" s="5"/>
      <c r="RG6" s="5"/>
      <c r="RH6" s="5"/>
      <c r="RI6" s="5"/>
      <c r="RJ6" s="5"/>
      <c r="RK6" s="5"/>
      <c r="RL6" s="5"/>
      <c r="RM6" s="5"/>
      <c r="RN6" s="5"/>
      <c r="RO6" s="5"/>
      <c r="RP6" s="5"/>
      <c r="RQ6" s="5"/>
      <c r="RR6" s="5"/>
      <c r="RS6" s="5"/>
      <c r="RT6" s="5"/>
      <c r="RU6" s="5"/>
      <c r="RV6" s="5"/>
      <c r="RW6" s="5"/>
      <c r="RX6" s="5"/>
      <c r="RY6" s="5"/>
      <c r="RZ6" s="5"/>
      <c r="SA6" s="5"/>
      <c r="SB6" s="5"/>
      <c r="SC6" s="5"/>
      <c r="SD6" s="5"/>
      <c r="SE6" s="5"/>
      <c r="SF6" s="5"/>
      <c r="SG6" s="5"/>
      <c r="SH6" s="5"/>
      <c r="SI6" s="5"/>
      <c r="SJ6" s="5"/>
      <c r="SK6" s="5"/>
      <c r="SL6" s="5"/>
      <c r="SM6" s="5"/>
      <c r="SN6" s="5"/>
      <c r="SO6" s="5"/>
      <c r="SP6" s="5"/>
      <c r="SQ6" s="5"/>
      <c r="SR6" s="5"/>
      <c r="SS6" s="5"/>
      <c r="ST6" s="5"/>
      <c r="SU6" s="5"/>
      <c r="SV6" s="5"/>
      <c r="SW6" s="5"/>
      <c r="SX6" s="5"/>
      <c r="SY6" s="5"/>
      <c r="SZ6" s="5"/>
      <c r="TA6" s="5"/>
      <c r="TB6" s="5"/>
      <c r="TC6" s="5"/>
      <c r="TD6" s="5"/>
      <c r="TE6" s="5"/>
      <c r="TF6" s="5"/>
      <c r="TG6" s="5"/>
      <c r="TH6" s="5"/>
      <c r="TI6" s="5"/>
      <c r="TJ6" s="5"/>
      <c r="TK6" s="5"/>
      <c r="TL6" s="5"/>
      <c r="TM6" s="5"/>
      <c r="TN6" s="5"/>
      <c r="TO6" s="5"/>
      <c r="TP6" s="5"/>
      <c r="TQ6" s="5"/>
      <c r="TR6" s="5"/>
      <c r="TS6" s="5"/>
      <c r="TT6" s="5"/>
      <c r="TU6" s="5"/>
      <c r="TV6" s="5"/>
      <c r="TW6" s="5"/>
      <c r="TX6" s="5"/>
      <c r="TY6" s="5"/>
      <c r="TZ6" s="5"/>
      <c r="UA6" s="5"/>
      <c r="UB6" s="5"/>
      <c r="UC6" s="5"/>
      <c r="UD6" s="5"/>
      <c r="UE6" s="5"/>
      <c r="UF6" s="5"/>
      <c r="UG6" s="5"/>
      <c r="UH6" s="5"/>
      <c r="UI6" s="5"/>
      <c r="UJ6" s="5"/>
      <c r="UK6" s="5"/>
      <c r="UL6" s="5"/>
      <c r="UM6" s="5"/>
      <c r="UN6" s="5"/>
      <c r="UO6" s="5"/>
      <c r="UP6" s="5"/>
      <c r="UQ6" s="5"/>
      <c r="UR6" s="5"/>
      <c r="US6" s="5"/>
      <c r="UT6" s="5"/>
      <c r="UU6" s="5"/>
      <c r="UV6" s="5"/>
      <c r="UW6" s="5"/>
      <c r="UX6" s="5"/>
      <c r="UY6" s="5"/>
      <c r="UZ6" s="5"/>
      <c r="VA6" s="5"/>
      <c r="VB6" s="5"/>
      <c r="VC6" s="5"/>
      <c r="VD6" s="5"/>
      <c r="VE6" s="5"/>
      <c r="VF6" s="5"/>
      <c r="VG6" s="5"/>
      <c r="VH6" s="5"/>
      <c r="VI6" s="5"/>
      <c r="VJ6" s="5"/>
      <c r="VK6" s="5"/>
      <c r="VL6" s="5"/>
      <c r="VM6" s="5"/>
      <c r="VN6" s="5"/>
      <c r="VO6" s="5"/>
      <c r="VP6" s="5"/>
      <c r="VQ6" s="5"/>
      <c r="VR6" s="5"/>
      <c r="VS6" s="5"/>
      <c r="VT6" s="5"/>
      <c r="VU6" s="5"/>
      <c r="VV6" s="5"/>
      <c r="VW6" s="5"/>
      <c r="VX6" s="5"/>
      <c r="VY6" s="5"/>
      <c r="VZ6" s="5"/>
      <c r="WA6" s="5"/>
      <c r="WB6" s="5"/>
      <c r="WC6" s="5"/>
      <c r="WD6" s="5"/>
      <c r="WE6" s="5"/>
      <c r="WF6" s="5"/>
      <c r="WG6" s="5"/>
      <c r="WH6" s="5"/>
      <c r="WI6" s="5"/>
      <c r="WJ6" s="5"/>
      <c r="WK6" s="5"/>
      <c r="WL6" s="5"/>
      <c r="WM6" s="5"/>
      <c r="WN6" s="5"/>
      <c r="WO6" s="5"/>
      <c r="WP6" s="5"/>
      <c r="WQ6" s="5"/>
      <c r="WR6" s="5"/>
      <c r="WS6" s="5"/>
      <c r="WT6" s="5"/>
      <c r="WU6" s="5"/>
      <c r="WV6" s="5"/>
      <c r="WW6" s="5"/>
      <c r="WX6" s="5"/>
      <c r="WY6" s="5"/>
      <c r="WZ6" s="5"/>
      <c r="XA6" s="5"/>
      <c r="XB6" s="5"/>
      <c r="XC6" s="5"/>
      <c r="XD6" s="5"/>
      <c r="XE6" s="5"/>
      <c r="XF6" s="5"/>
      <c r="XG6" s="5"/>
      <c r="XH6" s="5"/>
      <c r="XI6" s="5"/>
      <c r="XJ6" s="5"/>
      <c r="XK6" s="5"/>
      <c r="XL6" s="5"/>
      <c r="XM6" s="5"/>
      <c r="XN6" s="5"/>
      <c r="XO6" s="5"/>
      <c r="XP6" s="5"/>
      <c r="XQ6" s="5"/>
      <c r="XR6" s="5"/>
      <c r="XS6" s="5"/>
      <c r="XT6" s="5"/>
      <c r="XU6" s="5"/>
      <c r="XV6" s="5"/>
      <c r="XW6" s="5"/>
      <c r="XX6" s="5"/>
      <c r="XY6" s="5"/>
      <c r="XZ6" s="5"/>
      <c r="YA6" s="5"/>
      <c r="YB6" s="5"/>
      <c r="YC6" s="5"/>
      <c r="YD6" s="5"/>
      <c r="YE6" s="5"/>
      <c r="YF6" s="5"/>
      <c r="YG6" s="5"/>
      <c r="YH6" s="5"/>
      <c r="YI6" s="5"/>
      <c r="YJ6" s="5"/>
      <c r="YK6" s="5"/>
      <c r="YL6" s="5"/>
      <c r="YM6" s="5"/>
      <c r="YN6" s="5"/>
      <c r="YO6" s="5"/>
      <c r="YP6" s="5"/>
      <c r="YQ6" s="5"/>
      <c r="YR6" s="5"/>
      <c r="YS6" s="5"/>
      <c r="YT6" s="5"/>
      <c r="YU6" s="5"/>
      <c r="YV6" s="5"/>
      <c r="YW6" s="5"/>
      <c r="YX6" s="5"/>
      <c r="YY6" s="5"/>
      <c r="YZ6" s="5"/>
      <c r="ZA6" s="5"/>
      <c r="ZB6" s="5"/>
      <c r="ZC6" s="5"/>
      <c r="ZD6" s="5"/>
      <c r="ZE6" s="5"/>
      <c r="ZF6" s="5"/>
      <c r="ZG6" s="5"/>
      <c r="ZH6" s="5"/>
      <c r="ZI6" s="5"/>
      <c r="ZJ6" s="5"/>
      <c r="ZK6" s="5"/>
      <c r="ZL6" s="5"/>
      <c r="ZM6" s="5"/>
      <c r="ZN6" s="5"/>
      <c r="ZO6" s="5"/>
      <c r="ZP6" s="5"/>
      <c r="ZQ6" s="5"/>
      <c r="ZR6" s="5"/>
      <c r="ZS6" s="5"/>
      <c r="ZT6" s="5"/>
      <c r="ZU6" s="5"/>
      <c r="ZV6" s="5"/>
      <c r="ZW6" s="5"/>
      <c r="ZX6" s="5"/>
      <c r="ZY6" s="5"/>
      <c r="ZZ6" s="5"/>
      <c r="AAA6" s="5"/>
      <c r="AAB6" s="5"/>
      <c r="AAC6" s="5"/>
      <c r="AAD6" s="5"/>
      <c r="AAE6" s="5"/>
      <c r="AAF6" s="5"/>
      <c r="AAG6" s="5"/>
      <c r="AAH6" s="5"/>
      <c r="AAI6" s="5"/>
      <c r="AAJ6" s="5"/>
      <c r="AAK6" s="5"/>
      <c r="AAL6" s="5"/>
      <c r="AAM6" s="5"/>
      <c r="AAN6" s="5"/>
      <c r="AAO6" s="5"/>
      <c r="AAP6" s="5"/>
      <c r="AAQ6" s="5"/>
      <c r="AAR6" s="5"/>
      <c r="AAS6" s="5"/>
      <c r="AAT6" s="5"/>
      <c r="AAU6" s="5"/>
      <c r="AAV6" s="5"/>
      <c r="AAW6" s="5"/>
      <c r="AAX6" s="5"/>
      <c r="AAY6" s="5"/>
      <c r="AAZ6" s="5"/>
      <c r="ABA6" s="5"/>
      <c r="ABB6" s="5"/>
      <c r="ABC6" s="5"/>
      <c r="ABD6" s="5"/>
      <c r="ABE6" s="5"/>
      <c r="ABF6" s="5"/>
      <c r="ABG6" s="5"/>
      <c r="ABH6" s="5"/>
      <c r="ABI6" s="5"/>
      <c r="ABJ6" s="5"/>
      <c r="ABK6" s="5"/>
      <c r="ABL6" s="5"/>
      <c r="ABM6" s="5"/>
      <c r="ABN6" s="5"/>
      <c r="ABO6" s="5"/>
      <c r="ABP6" s="5"/>
      <c r="ABQ6" s="5"/>
      <c r="ABR6" s="5"/>
      <c r="ABS6" s="5"/>
      <c r="ABT6" s="5"/>
      <c r="ABU6" s="5"/>
      <c r="ABV6" s="5"/>
      <c r="ABW6" s="5"/>
      <c r="ABX6" s="5"/>
      <c r="ABY6" s="5"/>
      <c r="ABZ6" s="5"/>
      <c r="ACA6" s="5"/>
      <c r="ACB6" s="5"/>
      <c r="ACC6" s="5"/>
      <c r="ACD6" s="5"/>
      <c r="ACE6" s="5"/>
      <c r="ACF6" s="5"/>
      <c r="ACG6" s="5"/>
      <c r="ACH6" s="5"/>
      <c r="ACI6" s="5"/>
      <c r="ACJ6" s="5"/>
      <c r="ACK6" s="5"/>
      <c r="ACL6" s="5"/>
      <c r="ACM6" s="5"/>
      <c r="ACN6" s="5"/>
      <c r="ACO6" s="5"/>
      <c r="ACP6" s="5"/>
      <c r="ACQ6" s="5"/>
      <c r="ACR6" s="5"/>
      <c r="ACS6" s="5"/>
      <c r="ACT6" s="5"/>
      <c r="ACU6" s="5"/>
      <c r="ACV6" s="5"/>
      <c r="ACW6" s="5"/>
      <c r="ACX6" s="5"/>
      <c r="ACY6" s="5"/>
      <c r="ACZ6" s="5"/>
      <c r="ADA6" s="5"/>
      <c r="ADB6" s="5"/>
      <c r="ADC6" s="5"/>
      <c r="ADD6" s="5"/>
      <c r="ADE6" s="5"/>
      <c r="ADF6" s="5"/>
      <c r="ADG6" s="5"/>
      <c r="ADH6" s="5"/>
      <c r="ADI6" s="5"/>
      <c r="ADJ6" s="5"/>
      <c r="ADK6" s="5"/>
      <c r="ADL6" s="5"/>
      <c r="ADM6" s="5"/>
      <c r="ADN6" s="5"/>
      <c r="ADO6" s="5"/>
      <c r="ADP6" s="5"/>
      <c r="ADQ6" s="5"/>
      <c r="ADR6" s="5"/>
      <c r="ADS6" s="5"/>
      <c r="ADT6" s="5"/>
      <c r="ADU6" s="5"/>
      <c r="ADV6" s="5"/>
      <c r="ADW6" s="5"/>
      <c r="ADX6" s="5"/>
      <c r="ADY6" s="5"/>
      <c r="ADZ6" s="5"/>
      <c r="AEA6" s="5"/>
      <c r="AEB6" s="5"/>
      <c r="AEC6" s="5"/>
      <c r="AED6" s="5"/>
      <c r="AEE6" s="5"/>
      <c r="AEF6" s="5"/>
      <c r="AEG6" s="5"/>
      <c r="AEH6" s="5"/>
      <c r="AEI6" s="5"/>
      <c r="AEJ6" s="5"/>
      <c r="AEK6" s="5"/>
      <c r="AEL6" s="5"/>
      <c r="AEM6" s="5"/>
      <c r="AEN6" s="5"/>
      <c r="AEO6" s="5"/>
      <c r="AEP6" s="5"/>
      <c r="AEQ6" s="5"/>
      <c r="AER6" s="5"/>
      <c r="AES6" s="5"/>
      <c r="AET6" s="5"/>
      <c r="AEU6" s="5"/>
      <c r="AEV6" s="5"/>
      <c r="AEW6" s="5"/>
      <c r="AEX6" s="5"/>
      <c r="AEY6" s="5"/>
      <c r="AEZ6" s="5"/>
      <c r="AFA6" s="5"/>
      <c r="AFB6" s="5"/>
      <c r="AFC6" s="5"/>
      <c r="AFD6" s="5"/>
      <c r="AFE6" s="5"/>
      <c r="AFF6" s="5"/>
      <c r="AFG6" s="5"/>
      <c r="AFH6" s="5"/>
      <c r="AFI6" s="5"/>
      <c r="AFJ6" s="5"/>
      <c r="AFK6" s="5"/>
      <c r="AFL6" s="5"/>
      <c r="AFM6" s="5"/>
      <c r="AFN6" s="5"/>
      <c r="AFO6" s="5"/>
      <c r="AFP6" s="5"/>
      <c r="AFQ6" s="5"/>
      <c r="AFR6" s="5"/>
      <c r="AFS6" s="5"/>
      <c r="AFT6" s="5"/>
      <c r="AFU6" s="5"/>
      <c r="AFV6" s="5"/>
      <c r="AFW6" s="5"/>
      <c r="AFX6" s="5"/>
      <c r="AFY6" s="5"/>
      <c r="AFZ6" s="5"/>
      <c r="AGA6" s="5"/>
      <c r="AGB6" s="5"/>
      <c r="AGC6" s="5"/>
      <c r="AGD6" s="5"/>
      <c r="AGE6" s="5"/>
      <c r="AGF6" s="5"/>
      <c r="AGG6" s="5"/>
      <c r="AGH6" s="5"/>
    </row>
    <row r="7" spans="1:866" ht="18" customHeight="1">
      <c r="A7" s="64" t="s">
        <v>141</v>
      </c>
      <c r="B7" s="65"/>
      <c r="C7" s="66"/>
      <c r="D7" s="25">
        <v>1193</v>
      </c>
      <c r="E7" s="25">
        <v>286</v>
      </c>
      <c r="F7" s="25">
        <v>1403</v>
      </c>
      <c r="G7" s="25">
        <v>6377</v>
      </c>
      <c r="H7" s="25">
        <v>10367</v>
      </c>
      <c r="I7" s="27">
        <f>SUM(E7:H7)</f>
        <v>18433</v>
      </c>
      <c r="J7" s="25">
        <f t="shared" ref="J7:J77" si="0">E7*1</f>
        <v>286</v>
      </c>
      <c r="K7" s="25">
        <f t="shared" ref="K7:K38" si="1">F7*2</f>
        <v>2806</v>
      </c>
      <c r="L7" s="25">
        <f t="shared" ref="L7:L77" si="2">G7*3</f>
        <v>19131</v>
      </c>
      <c r="M7" s="25">
        <f t="shared" ref="M7:M77" si="3">H7*4</f>
        <v>41468</v>
      </c>
      <c r="N7" s="25">
        <f t="shared" ref="N7:N77" si="4">SUM(J7:M7)</f>
        <v>63691</v>
      </c>
      <c r="O7" s="15">
        <f t="shared" ref="O7:O77" si="5">N7/I7</f>
        <v>3.455270438886779</v>
      </c>
      <c r="P7" s="21">
        <f>SQRT((((1-O7)^2)*E7+((2-O7)^2)*F7+((3-O7)^2)*G7+((4-O7)^2)*H7)/I7)</f>
        <v>0.70236753786127848</v>
      </c>
      <c r="Q7" s="30"/>
    </row>
    <row r="8" spans="1:866" ht="22.5" customHeight="1">
      <c r="A8" s="55" t="s">
        <v>6</v>
      </c>
      <c r="B8" s="35" t="s">
        <v>167</v>
      </c>
      <c r="C8" s="40" t="s">
        <v>7</v>
      </c>
      <c r="D8" s="23">
        <v>2</v>
      </c>
      <c r="E8" s="23">
        <v>0</v>
      </c>
      <c r="F8" s="23">
        <v>3</v>
      </c>
      <c r="G8" s="23">
        <v>57</v>
      </c>
      <c r="H8" s="23">
        <v>124</v>
      </c>
      <c r="I8" s="7">
        <f>SUM(E8:H8)</f>
        <v>184</v>
      </c>
      <c r="J8" s="23">
        <f t="shared" si="0"/>
        <v>0</v>
      </c>
      <c r="K8" s="23">
        <f t="shared" si="1"/>
        <v>6</v>
      </c>
      <c r="L8" s="23">
        <f t="shared" si="2"/>
        <v>171</v>
      </c>
      <c r="M8" s="23">
        <f t="shared" si="3"/>
        <v>496</v>
      </c>
      <c r="N8" s="26">
        <f t="shared" si="4"/>
        <v>673</v>
      </c>
      <c r="O8" s="17">
        <f t="shared" si="5"/>
        <v>3.6576086956521738</v>
      </c>
      <c r="P8" s="52">
        <f>SQRT((((1-O10)^2)*E10+((2-O10)^2)*F10+((3-O10)^2)*G10+((4-O10)^2)*H10)/I10)</f>
        <v>0.52804769946621455</v>
      </c>
    </row>
    <row r="9" spans="1:866" ht="21" customHeight="1">
      <c r="A9" s="55"/>
      <c r="B9" s="35" t="s">
        <v>168</v>
      </c>
      <c r="C9" s="40" t="s">
        <v>8</v>
      </c>
      <c r="D9" s="23">
        <v>0</v>
      </c>
      <c r="E9" s="23">
        <v>0</v>
      </c>
      <c r="F9" s="23">
        <v>4</v>
      </c>
      <c r="G9" s="23">
        <v>22</v>
      </c>
      <c r="H9" s="23">
        <v>58</v>
      </c>
      <c r="I9" s="7">
        <f>SUM(E9:H9)</f>
        <v>84</v>
      </c>
      <c r="J9" s="23">
        <f t="shared" si="0"/>
        <v>0</v>
      </c>
      <c r="K9" s="23">
        <f t="shared" si="1"/>
        <v>8</v>
      </c>
      <c r="L9" s="23">
        <f t="shared" si="2"/>
        <v>66</v>
      </c>
      <c r="M9" s="23">
        <f t="shared" si="3"/>
        <v>232</v>
      </c>
      <c r="N9" s="26">
        <f t="shared" si="4"/>
        <v>306</v>
      </c>
      <c r="O9" s="17">
        <f t="shared" si="5"/>
        <v>3.6428571428571428</v>
      </c>
      <c r="P9" s="53"/>
    </row>
    <row r="10" spans="1:866" s="3" customFormat="1" ht="15.75" customHeight="1">
      <c r="A10" s="55"/>
      <c r="B10" s="56" t="s">
        <v>142</v>
      </c>
      <c r="C10" s="83"/>
      <c r="D10" s="9">
        <f>SUM(D8:D9)</f>
        <v>2</v>
      </c>
      <c r="E10" s="9">
        <f>SUM(E8:E9)</f>
        <v>0</v>
      </c>
      <c r="F10" s="9">
        <f>SUM(F8:F9)</f>
        <v>7</v>
      </c>
      <c r="G10" s="9">
        <f>SUM(G8:G9)</f>
        <v>79</v>
      </c>
      <c r="H10" s="9">
        <f>SUM(H8:H9)</f>
        <v>182</v>
      </c>
      <c r="I10" s="9">
        <f>SUM(E10:H10)</f>
        <v>268</v>
      </c>
      <c r="J10" s="24">
        <f t="shared" si="0"/>
        <v>0</v>
      </c>
      <c r="K10" s="24">
        <f t="shared" si="1"/>
        <v>14</v>
      </c>
      <c r="L10" s="24">
        <f t="shared" si="2"/>
        <v>237</v>
      </c>
      <c r="M10" s="24">
        <f t="shared" si="3"/>
        <v>728</v>
      </c>
      <c r="N10" s="19">
        <f t="shared" si="4"/>
        <v>979</v>
      </c>
      <c r="O10" s="16">
        <f t="shared" si="5"/>
        <v>3.6529850746268657</v>
      </c>
      <c r="P10" s="54"/>
    </row>
    <row r="11" spans="1:866" ht="14.25" customHeight="1">
      <c r="A11" s="44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</row>
    <row r="12" spans="1:866" ht="27" customHeight="1">
      <c r="A12" s="58" t="s">
        <v>9</v>
      </c>
      <c r="B12" s="6" t="s">
        <v>169</v>
      </c>
      <c r="C12" s="40" t="s">
        <v>10</v>
      </c>
      <c r="D12" s="23">
        <v>0</v>
      </c>
      <c r="E12" s="23">
        <v>0</v>
      </c>
      <c r="F12" s="23">
        <v>0</v>
      </c>
      <c r="G12" s="23">
        <v>22</v>
      </c>
      <c r="H12" s="23">
        <v>32</v>
      </c>
      <c r="I12" s="12">
        <f>SUM(E12:H12)</f>
        <v>54</v>
      </c>
      <c r="J12" s="23">
        <f t="shared" si="0"/>
        <v>0</v>
      </c>
      <c r="K12" s="23">
        <f t="shared" si="1"/>
        <v>0</v>
      </c>
      <c r="L12" s="23">
        <f t="shared" si="2"/>
        <v>66</v>
      </c>
      <c r="M12" s="23">
        <f t="shared" si="3"/>
        <v>128</v>
      </c>
      <c r="N12" s="26">
        <f t="shared" si="4"/>
        <v>194</v>
      </c>
      <c r="O12" s="17">
        <f t="shared" si="5"/>
        <v>3.5925925925925926</v>
      </c>
      <c r="P12" s="46">
        <f>SQRT((((1-O15)^2)*E15+((2-O15)^2)*F15+((3-O15)^2)*G15+((4-O15)^2)*H15)/I15)</f>
        <v>0.6459738699741987</v>
      </c>
      <c r="R12" s="20"/>
    </row>
    <row r="13" spans="1:866" ht="21.75" customHeight="1">
      <c r="A13" s="58"/>
      <c r="B13" s="6" t="s">
        <v>170</v>
      </c>
      <c r="C13" s="40" t="s">
        <v>11</v>
      </c>
      <c r="D13" s="23">
        <v>0</v>
      </c>
      <c r="E13" s="23">
        <v>0</v>
      </c>
      <c r="F13" s="23">
        <v>18</v>
      </c>
      <c r="G13" s="23">
        <v>61</v>
      </c>
      <c r="H13" s="23">
        <v>41</v>
      </c>
      <c r="I13" s="12">
        <f>SUM(E13:H13)</f>
        <v>120</v>
      </c>
      <c r="J13" s="23">
        <f t="shared" si="0"/>
        <v>0</v>
      </c>
      <c r="K13" s="23">
        <f t="shared" si="1"/>
        <v>36</v>
      </c>
      <c r="L13" s="23">
        <f t="shared" si="2"/>
        <v>183</v>
      </c>
      <c r="M13" s="23">
        <f t="shared" si="3"/>
        <v>164</v>
      </c>
      <c r="N13" s="26">
        <f t="shared" si="4"/>
        <v>383</v>
      </c>
      <c r="O13" s="17">
        <f t="shared" si="5"/>
        <v>3.1916666666666669</v>
      </c>
      <c r="P13" s="46"/>
    </row>
    <row r="14" spans="1:866" ht="27" customHeight="1">
      <c r="A14" s="58"/>
      <c r="B14" s="6" t="s">
        <v>171</v>
      </c>
      <c r="C14" s="40" t="s">
        <v>12</v>
      </c>
      <c r="D14" s="23">
        <v>0</v>
      </c>
      <c r="E14" s="23">
        <v>0</v>
      </c>
      <c r="F14" s="23">
        <v>7</v>
      </c>
      <c r="G14" s="23">
        <v>33</v>
      </c>
      <c r="H14" s="23">
        <v>14</v>
      </c>
      <c r="I14" s="12">
        <f>SUM(E14:H14)</f>
        <v>54</v>
      </c>
      <c r="J14" s="23">
        <f t="shared" si="0"/>
        <v>0</v>
      </c>
      <c r="K14" s="23">
        <f t="shared" si="1"/>
        <v>14</v>
      </c>
      <c r="L14" s="23">
        <f t="shared" si="2"/>
        <v>99</v>
      </c>
      <c r="M14" s="23">
        <f t="shared" si="3"/>
        <v>56</v>
      </c>
      <c r="N14" s="26">
        <f t="shared" si="4"/>
        <v>169</v>
      </c>
      <c r="O14" s="17">
        <f t="shared" si="5"/>
        <v>3.1296296296296298</v>
      </c>
      <c r="P14" s="46"/>
    </row>
    <row r="15" spans="1:866" ht="17.25" customHeight="1">
      <c r="A15" s="58"/>
      <c r="B15" s="56" t="s">
        <v>142</v>
      </c>
      <c r="C15" s="57"/>
      <c r="D15" s="9">
        <f>SUM(D12:D14)</f>
        <v>0</v>
      </c>
      <c r="E15" s="9">
        <f>SUM(E12:E14)</f>
        <v>0</v>
      </c>
      <c r="F15" s="9">
        <f>SUM(F12:F14)</f>
        <v>25</v>
      </c>
      <c r="G15" s="9">
        <f>SUM(G12:G14)</f>
        <v>116</v>
      </c>
      <c r="H15" s="9">
        <f>SUM(H12:H14)</f>
        <v>87</v>
      </c>
      <c r="I15" s="9">
        <f>SUM(E15:H15)</f>
        <v>228</v>
      </c>
      <c r="J15" s="24">
        <f t="shared" si="0"/>
        <v>0</v>
      </c>
      <c r="K15" s="24">
        <f t="shared" si="1"/>
        <v>50</v>
      </c>
      <c r="L15" s="24">
        <f t="shared" si="2"/>
        <v>348</v>
      </c>
      <c r="M15" s="24">
        <f t="shared" si="3"/>
        <v>348</v>
      </c>
      <c r="N15" s="19">
        <f t="shared" si="4"/>
        <v>746</v>
      </c>
      <c r="O15" s="16">
        <f t="shared" si="5"/>
        <v>3.2719298245614037</v>
      </c>
      <c r="P15" s="46"/>
    </row>
    <row r="16" spans="1:866" ht="13.5" customHeight="1">
      <c r="A16" s="44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</row>
    <row r="17" spans="1:16" ht="15" customHeight="1">
      <c r="A17" s="58" t="s">
        <v>13</v>
      </c>
      <c r="B17" s="6" t="s">
        <v>172</v>
      </c>
      <c r="C17" s="40" t="s">
        <v>14</v>
      </c>
      <c r="D17" s="23">
        <v>6</v>
      </c>
      <c r="E17" s="23">
        <v>7</v>
      </c>
      <c r="F17" s="23">
        <v>15</v>
      </c>
      <c r="G17" s="23">
        <v>66</v>
      </c>
      <c r="H17" s="23">
        <v>158</v>
      </c>
      <c r="I17" s="7">
        <f t="shared" ref="I17:I25" si="6">SUM(E17:H17)</f>
        <v>246</v>
      </c>
      <c r="J17" s="23">
        <f t="shared" si="0"/>
        <v>7</v>
      </c>
      <c r="K17" s="23">
        <f t="shared" si="1"/>
        <v>30</v>
      </c>
      <c r="L17" s="23">
        <f t="shared" si="2"/>
        <v>198</v>
      </c>
      <c r="M17" s="23">
        <f t="shared" si="3"/>
        <v>632</v>
      </c>
      <c r="N17" s="26">
        <f t="shared" si="4"/>
        <v>867</v>
      </c>
      <c r="O17" s="17">
        <f t="shared" si="5"/>
        <v>3.524390243902439</v>
      </c>
      <c r="P17" s="46">
        <f>SQRT((((1-O25)^2)*E25+((2-O25)^2)*F25+((3-O25)^2)*G25+((4-O25)^2)*H25)/I25)</f>
        <v>0.73981970505106487</v>
      </c>
    </row>
    <row r="18" spans="1:16" ht="26.25" customHeight="1">
      <c r="A18" s="58"/>
      <c r="B18" s="6" t="s">
        <v>173</v>
      </c>
      <c r="C18" s="40" t="s">
        <v>160</v>
      </c>
      <c r="D18" s="23">
        <v>103</v>
      </c>
      <c r="E18" s="23">
        <v>11</v>
      </c>
      <c r="F18" s="23">
        <v>24</v>
      </c>
      <c r="G18" s="23">
        <v>72</v>
      </c>
      <c r="H18" s="23">
        <v>120</v>
      </c>
      <c r="I18" s="7">
        <f t="shared" si="6"/>
        <v>227</v>
      </c>
      <c r="J18" s="23">
        <f t="shared" si="0"/>
        <v>11</v>
      </c>
      <c r="K18" s="23">
        <f t="shared" si="1"/>
        <v>48</v>
      </c>
      <c r="L18" s="23">
        <f t="shared" si="2"/>
        <v>216</v>
      </c>
      <c r="M18" s="23">
        <f t="shared" si="3"/>
        <v>480</v>
      </c>
      <c r="N18" s="26">
        <f t="shared" si="4"/>
        <v>755</v>
      </c>
      <c r="O18" s="17">
        <f t="shared" si="5"/>
        <v>3.3259911894273126</v>
      </c>
      <c r="P18" s="46"/>
    </row>
    <row r="19" spans="1:16" ht="15" customHeight="1">
      <c r="A19" s="58"/>
      <c r="B19" s="6" t="s">
        <v>174</v>
      </c>
      <c r="C19" s="40" t="s">
        <v>15</v>
      </c>
      <c r="D19" s="23">
        <v>2</v>
      </c>
      <c r="E19" s="23">
        <v>2</v>
      </c>
      <c r="F19" s="23">
        <v>15</v>
      </c>
      <c r="G19" s="23">
        <v>24</v>
      </c>
      <c r="H19" s="23">
        <v>41</v>
      </c>
      <c r="I19" s="7">
        <f t="shared" si="6"/>
        <v>82</v>
      </c>
      <c r="J19" s="23">
        <f t="shared" si="0"/>
        <v>2</v>
      </c>
      <c r="K19" s="23">
        <f t="shared" si="1"/>
        <v>30</v>
      </c>
      <c r="L19" s="23">
        <f t="shared" si="2"/>
        <v>72</v>
      </c>
      <c r="M19" s="23">
        <f t="shared" si="3"/>
        <v>164</v>
      </c>
      <c r="N19" s="26">
        <f t="shared" si="4"/>
        <v>268</v>
      </c>
      <c r="O19" s="17">
        <f t="shared" si="5"/>
        <v>3.2682926829268291</v>
      </c>
      <c r="P19" s="46"/>
    </row>
    <row r="20" spans="1:16" ht="15" customHeight="1">
      <c r="A20" s="58"/>
      <c r="B20" s="6" t="s">
        <v>175</v>
      </c>
      <c r="C20" s="40" t="s">
        <v>16</v>
      </c>
      <c r="D20" s="23">
        <v>35</v>
      </c>
      <c r="E20" s="23">
        <v>5</v>
      </c>
      <c r="F20" s="23">
        <v>29</v>
      </c>
      <c r="G20" s="23">
        <v>116</v>
      </c>
      <c r="H20" s="23">
        <v>175</v>
      </c>
      <c r="I20" s="7">
        <f t="shared" si="6"/>
        <v>325</v>
      </c>
      <c r="J20" s="23">
        <f t="shared" si="0"/>
        <v>5</v>
      </c>
      <c r="K20" s="23">
        <f t="shared" si="1"/>
        <v>58</v>
      </c>
      <c r="L20" s="23">
        <f t="shared" si="2"/>
        <v>348</v>
      </c>
      <c r="M20" s="23">
        <f t="shared" si="3"/>
        <v>700</v>
      </c>
      <c r="N20" s="26">
        <f t="shared" si="4"/>
        <v>1111</v>
      </c>
      <c r="O20" s="17">
        <f t="shared" si="5"/>
        <v>3.4184615384615387</v>
      </c>
      <c r="P20" s="46"/>
    </row>
    <row r="21" spans="1:16" ht="15" customHeight="1">
      <c r="A21" s="58"/>
      <c r="B21" s="6" t="s">
        <v>176</v>
      </c>
      <c r="C21" s="43" t="s">
        <v>17</v>
      </c>
      <c r="D21" s="23">
        <v>2</v>
      </c>
      <c r="E21" s="23">
        <v>4</v>
      </c>
      <c r="F21" s="23">
        <v>2</v>
      </c>
      <c r="G21" s="23">
        <v>83</v>
      </c>
      <c r="H21" s="23">
        <v>89</v>
      </c>
      <c r="I21" s="7">
        <f t="shared" si="6"/>
        <v>178</v>
      </c>
      <c r="J21" s="23">
        <f t="shared" si="0"/>
        <v>4</v>
      </c>
      <c r="K21" s="23">
        <f t="shared" si="1"/>
        <v>4</v>
      </c>
      <c r="L21" s="23">
        <f t="shared" si="2"/>
        <v>249</v>
      </c>
      <c r="M21" s="23">
        <f t="shared" si="3"/>
        <v>356</v>
      </c>
      <c r="N21" s="26">
        <f t="shared" si="4"/>
        <v>613</v>
      </c>
      <c r="O21" s="17">
        <f t="shared" si="5"/>
        <v>3.4438202247191012</v>
      </c>
      <c r="P21" s="46"/>
    </row>
    <row r="22" spans="1:16" ht="15" customHeight="1">
      <c r="A22" s="58"/>
      <c r="B22" s="6" t="s">
        <v>177</v>
      </c>
      <c r="C22" s="40" t="s">
        <v>18</v>
      </c>
      <c r="D22" s="23">
        <v>14</v>
      </c>
      <c r="E22" s="23">
        <v>1</v>
      </c>
      <c r="F22" s="23">
        <v>1</v>
      </c>
      <c r="G22" s="23">
        <v>34</v>
      </c>
      <c r="H22" s="23">
        <v>76</v>
      </c>
      <c r="I22" s="7">
        <f t="shared" si="6"/>
        <v>112</v>
      </c>
      <c r="J22" s="23">
        <f t="shared" si="0"/>
        <v>1</v>
      </c>
      <c r="K22" s="23">
        <f t="shared" si="1"/>
        <v>2</v>
      </c>
      <c r="L22" s="23">
        <f t="shared" si="2"/>
        <v>102</v>
      </c>
      <c r="M22" s="23">
        <f t="shared" si="3"/>
        <v>304</v>
      </c>
      <c r="N22" s="26">
        <f t="shared" si="4"/>
        <v>409</v>
      </c>
      <c r="O22" s="17">
        <f t="shared" si="5"/>
        <v>3.6517857142857144</v>
      </c>
      <c r="P22" s="46"/>
    </row>
    <row r="23" spans="1:16" ht="15" customHeight="1">
      <c r="A23" s="58"/>
      <c r="B23" s="6" t="s">
        <v>178</v>
      </c>
      <c r="C23" s="43" t="s">
        <v>19</v>
      </c>
      <c r="D23" s="23">
        <v>13</v>
      </c>
      <c r="E23" s="23">
        <v>0</v>
      </c>
      <c r="F23" s="23">
        <v>14</v>
      </c>
      <c r="G23" s="23">
        <v>43</v>
      </c>
      <c r="H23" s="23">
        <v>44</v>
      </c>
      <c r="I23" s="7">
        <f t="shared" si="6"/>
        <v>101</v>
      </c>
      <c r="J23" s="23">
        <f t="shared" si="0"/>
        <v>0</v>
      </c>
      <c r="K23" s="23">
        <f t="shared" si="1"/>
        <v>28</v>
      </c>
      <c r="L23" s="23">
        <f t="shared" si="2"/>
        <v>129</v>
      </c>
      <c r="M23" s="23">
        <f t="shared" si="3"/>
        <v>176</v>
      </c>
      <c r="N23" s="26">
        <f t="shared" si="4"/>
        <v>333</v>
      </c>
      <c r="O23" s="17">
        <f t="shared" si="5"/>
        <v>3.2970297029702968</v>
      </c>
      <c r="P23" s="46"/>
    </row>
    <row r="24" spans="1:16" ht="15" customHeight="1">
      <c r="A24" s="58"/>
      <c r="B24" s="6" t="s">
        <v>179</v>
      </c>
      <c r="C24" s="40" t="s">
        <v>20</v>
      </c>
      <c r="D24" s="23">
        <v>26</v>
      </c>
      <c r="E24" s="23">
        <v>2</v>
      </c>
      <c r="F24" s="23">
        <v>21</v>
      </c>
      <c r="G24" s="23">
        <v>30</v>
      </c>
      <c r="H24" s="23">
        <v>119</v>
      </c>
      <c r="I24" s="7">
        <f t="shared" si="6"/>
        <v>172</v>
      </c>
      <c r="J24" s="23">
        <f t="shared" si="0"/>
        <v>2</v>
      </c>
      <c r="K24" s="23">
        <f t="shared" si="1"/>
        <v>42</v>
      </c>
      <c r="L24" s="23">
        <f t="shared" si="2"/>
        <v>90</v>
      </c>
      <c r="M24" s="23">
        <f t="shared" si="3"/>
        <v>476</v>
      </c>
      <c r="N24" s="26">
        <f t="shared" si="4"/>
        <v>610</v>
      </c>
      <c r="O24" s="17">
        <f t="shared" si="5"/>
        <v>3.5465116279069768</v>
      </c>
      <c r="P24" s="46"/>
    </row>
    <row r="25" spans="1:16">
      <c r="A25" s="58"/>
      <c r="B25" s="56" t="s">
        <v>142</v>
      </c>
      <c r="C25" s="57"/>
      <c r="D25" s="9">
        <f>SUM(D17:D24)</f>
        <v>201</v>
      </c>
      <c r="E25" s="9">
        <f>SUM(E17:E24)</f>
        <v>32</v>
      </c>
      <c r="F25" s="9">
        <f>SUM(F17:F24)</f>
        <v>121</v>
      </c>
      <c r="G25" s="9">
        <f>SUM(G17:G24)</f>
        <v>468</v>
      </c>
      <c r="H25" s="9">
        <f>SUM(H17:H24)</f>
        <v>822</v>
      </c>
      <c r="I25" s="9">
        <f t="shared" si="6"/>
        <v>1443</v>
      </c>
      <c r="J25" s="24">
        <f t="shared" si="0"/>
        <v>32</v>
      </c>
      <c r="K25" s="24">
        <f t="shared" si="1"/>
        <v>242</v>
      </c>
      <c r="L25" s="24">
        <f t="shared" si="2"/>
        <v>1404</v>
      </c>
      <c r="M25" s="24">
        <f t="shared" si="3"/>
        <v>3288</v>
      </c>
      <c r="N25" s="19">
        <f t="shared" si="4"/>
        <v>4966</v>
      </c>
      <c r="O25" s="16">
        <f t="shared" si="5"/>
        <v>3.4414414414414414</v>
      </c>
      <c r="P25" s="46"/>
    </row>
    <row r="26" spans="1:16" ht="15" customHeight="1">
      <c r="A26" s="44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</row>
    <row r="27" spans="1:16" ht="15.75" customHeight="1">
      <c r="A27" s="55" t="s">
        <v>100</v>
      </c>
      <c r="B27" s="35" t="s">
        <v>180</v>
      </c>
      <c r="C27" s="40" t="s">
        <v>16</v>
      </c>
      <c r="D27" s="23">
        <v>11</v>
      </c>
      <c r="E27" s="23">
        <v>2</v>
      </c>
      <c r="F27" s="23">
        <v>10</v>
      </c>
      <c r="G27" s="23">
        <v>53</v>
      </c>
      <c r="H27" s="23">
        <v>80</v>
      </c>
      <c r="I27" s="23">
        <f>SUM(E27:H27)</f>
        <v>145</v>
      </c>
      <c r="J27" s="23">
        <f t="shared" si="0"/>
        <v>2</v>
      </c>
      <c r="K27" s="23">
        <f t="shared" si="1"/>
        <v>20</v>
      </c>
      <c r="L27" s="23">
        <f t="shared" si="2"/>
        <v>159</v>
      </c>
      <c r="M27" s="23">
        <f t="shared" si="3"/>
        <v>320</v>
      </c>
      <c r="N27" s="26">
        <f t="shared" si="4"/>
        <v>501</v>
      </c>
      <c r="O27" s="17">
        <f t="shared" si="5"/>
        <v>3.4551724137931035</v>
      </c>
      <c r="P27" s="46">
        <f>SQRT((((1-O28)^2)*E28+((2-O28)^2)*F28+((3-O28)^2)*G28+((4-O28)^2)*H28)/I28)</f>
        <v>0.68460217841259974</v>
      </c>
    </row>
    <row r="28" spans="1:16">
      <c r="A28" s="55"/>
      <c r="B28" s="56" t="s">
        <v>142</v>
      </c>
      <c r="C28" s="57"/>
      <c r="D28" s="10">
        <f>SUM(D27)</f>
        <v>11</v>
      </c>
      <c r="E28" s="10">
        <f>SUM(E27)</f>
        <v>2</v>
      </c>
      <c r="F28" s="10">
        <f>SUM(F27)</f>
        <v>10</v>
      </c>
      <c r="G28" s="10">
        <f>SUM(G27)</f>
        <v>53</v>
      </c>
      <c r="H28" s="10">
        <f>SUM(H27)</f>
        <v>80</v>
      </c>
      <c r="I28" s="10">
        <f>SUM(E28:H28)</f>
        <v>145</v>
      </c>
      <c r="J28" s="24">
        <f t="shared" si="0"/>
        <v>2</v>
      </c>
      <c r="K28" s="24">
        <f t="shared" si="1"/>
        <v>20</v>
      </c>
      <c r="L28" s="24">
        <f t="shared" si="2"/>
        <v>159</v>
      </c>
      <c r="M28" s="24">
        <f t="shared" si="3"/>
        <v>320</v>
      </c>
      <c r="N28" s="19">
        <f t="shared" si="4"/>
        <v>501</v>
      </c>
      <c r="O28" s="16">
        <f t="shared" si="5"/>
        <v>3.4551724137931035</v>
      </c>
      <c r="P28" s="46"/>
    </row>
    <row r="29" spans="1:16">
      <c r="A29" s="44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</row>
    <row r="30" spans="1:16" ht="15" customHeight="1">
      <c r="A30" s="48" t="s">
        <v>155</v>
      </c>
      <c r="B30" s="36" t="s">
        <v>181</v>
      </c>
      <c r="C30" s="40" t="s">
        <v>101</v>
      </c>
      <c r="D30" s="23">
        <v>2</v>
      </c>
      <c r="E30" s="23">
        <v>1</v>
      </c>
      <c r="F30" s="23">
        <v>26</v>
      </c>
      <c r="G30" s="23">
        <v>60</v>
      </c>
      <c r="H30" s="23">
        <v>49</v>
      </c>
      <c r="I30" s="31">
        <f t="shared" ref="I30:I35" si="7">SUM(E30:H30)</f>
        <v>136</v>
      </c>
      <c r="J30" s="23">
        <f t="shared" si="0"/>
        <v>1</v>
      </c>
      <c r="K30" s="23">
        <f t="shared" si="1"/>
        <v>52</v>
      </c>
      <c r="L30" s="23">
        <f t="shared" si="2"/>
        <v>180</v>
      </c>
      <c r="M30" s="23">
        <f t="shared" si="3"/>
        <v>196</v>
      </c>
      <c r="N30" s="26">
        <f t="shared" si="4"/>
        <v>429</v>
      </c>
      <c r="O30" s="17">
        <f t="shared" si="5"/>
        <v>3.1544117647058822</v>
      </c>
      <c r="P30" s="52">
        <f>SQRT((((1-O35)^2)*E35+((2-O35)^2)*F35+((3-O35)^2)*G35+((4-O35)^2)*H35)/I35)</f>
        <v>0.71371490294491258</v>
      </c>
    </row>
    <row r="31" spans="1:16" ht="15" customHeight="1">
      <c r="A31" s="49"/>
      <c r="B31" s="36" t="s">
        <v>182</v>
      </c>
      <c r="C31" s="40" t="s">
        <v>102</v>
      </c>
      <c r="D31" s="23">
        <v>0</v>
      </c>
      <c r="E31" s="23">
        <v>2</v>
      </c>
      <c r="F31" s="23">
        <v>11</v>
      </c>
      <c r="G31" s="23">
        <v>85</v>
      </c>
      <c r="H31" s="23">
        <v>142</v>
      </c>
      <c r="I31" s="31">
        <f t="shared" si="7"/>
        <v>240</v>
      </c>
      <c r="J31" s="23">
        <f t="shared" si="0"/>
        <v>2</v>
      </c>
      <c r="K31" s="23">
        <f t="shared" si="1"/>
        <v>22</v>
      </c>
      <c r="L31" s="23">
        <f t="shared" si="2"/>
        <v>255</v>
      </c>
      <c r="M31" s="23">
        <f t="shared" si="3"/>
        <v>568</v>
      </c>
      <c r="N31" s="26">
        <f t="shared" si="4"/>
        <v>847</v>
      </c>
      <c r="O31" s="17">
        <f t="shared" si="5"/>
        <v>3.5291666666666668</v>
      </c>
      <c r="P31" s="53"/>
    </row>
    <row r="32" spans="1:16" ht="15" customHeight="1">
      <c r="A32" s="49"/>
      <c r="B32" s="36" t="s">
        <v>183</v>
      </c>
      <c r="C32" s="40" t="s">
        <v>103</v>
      </c>
      <c r="D32" s="23">
        <v>0</v>
      </c>
      <c r="E32" s="23">
        <v>0</v>
      </c>
      <c r="F32" s="23">
        <v>2</v>
      </c>
      <c r="G32" s="23">
        <v>29</v>
      </c>
      <c r="H32" s="23">
        <v>23</v>
      </c>
      <c r="I32" s="31">
        <f t="shared" si="7"/>
        <v>54</v>
      </c>
      <c r="J32" s="23">
        <f t="shared" si="0"/>
        <v>0</v>
      </c>
      <c r="K32" s="23">
        <f t="shared" si="1"/>
        <v>4</v>
      </c>
      <c r="L32" s="23">
        <f t="shared" si="2"/>
        <v>87</v>
      </c>
      <c r="M32" s="23">
        <f t="shared" si="3"/>
        <v>92</v>
      </c>
      <c r="N32" s="26">
        <f t="shared" si="4"/>
        <v>183</v>
      </c>
      <c r="O32" s="17">
        <f t="shared" si="5"/>
        <v>3.3888888888888888</v>
      </c>
      <c r="P32" s="53"/>
    </row>
    <row r="33" spans="1:112" ht="15" customHeight="1">
      <c r="A33" s="49"/>
      <c r="B33" s="36" t="s">
        <v>184</v>
      </c>
      <c r="C33" s="40" t="s">
        <v>16</v>
      </c>
      <c r="D33" s="23">
        <v>2</v>
      </c>
      <c r="E33" s="23">
        <v>4</v>
      </c>
      <c r="F33" s="23">
        <v>23</v>
      </c>
      <c r="G33" s="23">
        <v>60</v>
      </c>
      <c r="H33" s="23">
        <v>133</v>
      </c>
      <c r="I33" s="31">
        <f t="shared" si="7"/>
        <v>220</v>
      </c>
      <c r="J33" s="23">
        <f t="shared" si="0"/>
        <v>4</v>
      </c>
      <c r="K33" s="23">
        <f t="shared" si="1"/>
        <v>46</v>
      </c>
      <c r="L33" s="23">
        <f t="shared" si="2"/>
        <v>180</v>
      </c>
      <c r="M33" s="23">
        <f t="shared" si="3"/>
        <v>532</v>
      </c>
      <c r="N33" s="26">
        <f t="shared" si="4"/>
        <v>762</v>
      </c>
      <c r="O33" s="17">
        <f t="shared" si="5"/>
        <v>3.4636363636363638</v>
      </c>
      <c r="P33" s="53"/>
    </row>
    <row r="34" spans="1:112" ht="15" customHeight="1">
      <c r="A34" s="49"/>
      <c r="B34" s="36" t="s">
        <v>185</v>
      </c>
      <c r="C34" s="40" t="s">
        <v>15</v>
      </c>
      <c r="D34" s="23">
        <v>0</v>
      </c>
      <c r="E34" s="23">
        <v>2</v>
      </c>
      <c r="F34" s="23">
        <v>7</v>
      </c>
      <c r="G34" s="23">
        <v>13</v>
      </c>
      <c r="H34" s="23">
        <v>56</v>
      </c>
      <c r="I34" s="31">
        <f t="shared" si="7"/>
        <v>78</v>
      </c>
      <c r="J34" s="23">
        <f t="shared" si="0"/>
        <v>2</v>
      </c>
      <c r="K34" s="23">
        <f t="shared" si="1"/>
        <v>14</v>
      </c>
      <c r="L34" s="23">
        <f t="shared" si="2"/>
        <v>39</v>
      </c>
      <c r="M34" s="23">
        <f t="shared" si="3"/>
        <v>224</v>
      </c>
      <c r="N34" s="26">
        <f t="shared" si="4"/>
        <v>279</v>
      </c>
      <c r="O34" s="17">
        <f t="shared" si="5"/>
        <v>3.5769230769230771</v>
      </c>
      <c r="P34" s="53"/>
    </row>
    <row r="35" spans="1:112">
      <c r="A35" s="50"/>
      <c r="B35" s="56" t="s">
        <v>142</v>
      </c>
      <c r="C35" s="57"/>
      <c r="D35" s="10">
        <f>SUM(D30:D34)</f>
        <v>4</v>
      </c>
      <c r="E35" s="10">
        <f>SUM(E30:E34)</f>
        <v>9</v>
      </c>
      <c r="F35" s="10">
        <f>SUM(F30:F34)</f>
        <v>69</v>
      </c>
      <c r="G35" s="10">
        <f>SUM(G30:G34)</f>
        <v>247</v>
      </c>
      <c r="H35" s="10">
        <f>SUM(H30:H34)</f>
        <v>403</v>
      </c>
      <c r="I35" s="10">
        <f t="shared" si="7"/>
        <v>728</v>
      </c>
      <c r="J35" s="24">
        <f t="shared" si="0"/>
        <v>9</v>
      </c>
      <c r="K35" s="24">
        <f t="shared" si="1"/>
        <v>138</v>
      </c>
      <c r="L35" s="24">
        <f t="shared" si="2"/>
        <v>741</v>
      </c>
      <c r="M35" s="24">
        <f t="shared" si="3"/>
        <v>1612</v>
      </c>
      <c r="N35" s="19">
        <f t="shared" si="4"/>
        <v>2500</v>
      </c>
      <c r="O35" s="16">
        <f t="shared" si="5"/>
        <v>3.4340659340659339</v>
      </c>
      <c r="P35" s="54"/>
    </row>
    <row r="36" spans="1:112" ht="13.5" customHeight="1">
      <c r="A36" s="44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</row>
    <row r="37" spans="1:112" ht="21" customHeight="1">
      <c r="A37" s="55" t="s">
        <v>140</v>
      </c>
      <c r="B37" s="35" t="s">
        <v>186</v>
      </c>
      <c r="C37" s="40" t="s">
        <v>106</v>
      </c>
      <c r="D37" s="23">
        <v>57</v>
      </c>
      <c r="E37" s="23">
        <v>0</v>
      </c>
      <c r="F37" s="23">
        <v>9</v>
      </c>
      <c r="G37" s="23">
        <v>89</v>
      </c>
      <c r="H37" s="23">
        <v>121</v>
      </c>
      <c r="I37" s="31">
        <f>SUM(E37:H37)</f>
        <v>219</v>
      </c>
      <c r="J37" s="23">
        <f t="shared" si="0"/>
        <v>0</v>
      </c>
      <c r="K37" s="23">
        <f t="shared" si="1"/>
        <v>18</v>
      </c>
      <c r="L37" s="23">
        <f t="shared" si="2"/>
        <v>267</v>
      </c>
      <c r="M37" s="23">
        <f t="shared" si="3"/>
        <v>484</v>
      </c>
      <c r="N37" s="26">
        <f t="shared" si="4"/>
        <v>769</v>
      </c>
      <c r="O37" s="17">
        <f t="shared" si="5"/>
        <v>3.5114155251141552</v>
      </c>
      <c r="P37" s="46">
        <f>SQRT((((1-O38)^2)*E38+((2-O38)^2)*F38+((3-O38)^2)*G38+((4-O38)^2)*H38)/I38)</f>
        <v>0.57624774759497832</v>
      </c>
    </row>
    <row r="38" spans="1:112">
      <c r="A38" s="55"/>
      <c r="B38" s="56" t="s">
        <v>142</v>
      </c>
      <c r="C38" s="57"/>
      <c r="D38" s="10">
        <f>SUM(D37)</f>
        <v>57</v>
      </c>
      <c r="E38" s="10">
        <f>SUM(E37)</f>
        <v>0</v>
      </c>
      <c r="F38" s="10">
        <f>SUM(F37)</f>
        <v>9</v>
      </c>
      <c r="G38" s="10">
        <f>SUM(G37)</f>
        <v>89</v>
      </c>
      <c r="H38" s="10">
        <f>SUM(H37)</f>
        <v>121</v>
      </c>
      <c r="I38" s="10">
        <f>SUM(E38:H38)</f>
        <v>219</v>
      </c>
      <c r="J38" s="24">
        <f t="shared" si="0"/>
        <v>0</v>
      </c>
      <c r="K38" s="24">
        <f t="shared" si="1"/>
        <v>18</v>
      </c>
      <c r="L38" s="24">
        <f t="shared" si="2"/>
        <v>267</v>
      </c>
      <c r="M38" s="24">
        <f t="shared" si="3"/>
        <v>484</v>
      </c>
      <c r="N38" s="19">
        <f t="shared" si="4"/>
        <v>769</v>
      </c>
      <c r="O38" s="16">
        <f t="shared" si="5"/>
        <v>3.5114155251141552</v>
      </c>
      <c r="P38" s="46"/>
    </row>
    <row r="39" spans="1:112">
      <c r="A39" s="67"/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</row>
    <row r="40" spans="1:112" ht="19.5" customHeight="1">
      <c r="A40" s="55" t="s">
        <v>21</v>
      </c>
      <c r="B40" s="35" t="s">
        <v>187</v>
      </c>
      <c r="C40" s="40" t="s">
        <v>22</v>
      </c>
      <c r="D40" s="23">
        <v>32</v>
      </c>
      <c r="E40" s="23">
        <v>1</v>
      </c>
      <c r="F40" s="23">
        <v>22</v>
      </c>
      <c r="G40" s="23">
        <v>93</v>
      </c>
      <c r="H40" s="23">
        <v>86</v>
      </c>
      <c r="I40" s="31">
        <f>SUM(E40:H40)</f>
        <v>202</v>
      </c>
      <c r="J40" s="23">
        <f t="shared" si="0"/>
        <v>1</v>
      </c>
      <c r="K40" s="23">
        <f>F40*2</f>
        <v>44</v>
      </c>
      <c r="L40" s="23">
        <f t="shared" si="2"/>
        <v>279</v>
      </c>
      <c r="M40" s="23">
        <f t="shared" si="3"/>
        <v>344</v>
      </c>
      <c r="N40" s="26">
        <f>SUM(J40:M40)</f>
        <v>668</v>
      </c>
      <c r="O40" s="17">
        <f t="shared" si="5"/>
        <v>3.3069306930693068</v>
      </c>
      <c r="P40" s="46">
        <f>SQRT((((1-O44)^2)*E44+((2-O44)^2)*F44+((3-O44)^2)*G44+((4-O44)^2)*H44)/I44)</f>
        <v>0.74381322018112384</v>
      </c>
    </row>
    <row r="41" spans="1:112" s="28" customFormat="1" ht="19.5" customHeight="1">
      <c r="A41" s="55"/>
      <c r="B41" s="35" t="s">
        <v>188</v>
      </c>
      <c r="C41" s="40" t="s">
        <v>158</v>
      </c>
      <c r="D41" s="23">
        <v>0</v>
      </c>
      <c r="E41" s="23">
        <v>4</v>
      </c>
      <c r="F41" s="23">
        <v>18</v>
      </c>
      <c r="G41" s="23">
        <v>27</v>
      </c>
      <c r="H41" s="23">
        <v>23</v>
      </c>
      <c r="I41" s="31">
        <f>SUM(E41:H41)</f>
        <v>72</v>
      </c>
      <c r="J41" s="23">
        <f t="shared" si="0"/>
        <v>4</v>
      </c>
      <c r="K41" s="23">
        <f>F41*2</f>
        <v>36</v>
      </c>
      <c r="L41" s="23">
        <f t="shared" si="2"/>
        <v>81</v>
      </c>
      <c r="M41" s="23">
        <f t="shared" si="3"/>
        <v>92</v>
      </c>
      <c r="N41" s="26">
        <f t="shared" si="4"/>
        <v>213</v>
      </c>
      <c r="O41" s="17">
        <f t="shared" si="5"/>
        <v>2.9583333333333335</v>
      </c>
      <c r="P41" s="46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29"/>
      <c r="BT41" s="29"/>
      <c r="BU41" s="29"/>
      <c r="BV41" s="29"/>
      <c r="BW41" s="29"/>
      <c r="BX41" s="29"/>
      <c r="BY41" s="29"/>
      <c r="BZ41" s="29"/>
      <c r="CA41" s="29"/>
      <c r="CB41" s="29"/>
      <c r="CC41" s="29"/>
      <c r="CD41" s="29"/>
      <c r="CE41" s="29"/>
      <c r="CF41" s="29"/>
      <c r="CG41" s="29"/>
      <c r="CH41" s="29"/>
      <c r="CI41" s="29"/>
      <c r="CJ41" s="29"/>
      <c r="CK41" s="29"/>
      <c r="CL41" s="29"/>
      <c r="CM41" s="29"/>
      <c r="CN41" s="29"/>
      <c r="CO41" s="29"/>
      <c r="CP41" s="29"/>
      <c r="CQ41" s="29"/>
      <c r="CR41" s="29"/>
      <c r="CS41" s="29"/>
      <c r="CT41" s="29"/>
      <c r="CU41" s="29"/>
      <c r="CV41" s="29"/>
      <c r="CW41" s="29"/>
      <c r="CX41" s="29"/>
      <c r="CY41" s="29"/>
      <c r="CZ41" s="29"/>
      <c r="DA41" s="29"/>
      <c r="DB41" s="29"/>
      <c r="DC41" s="29"/>
      <c r="DD41" s="29"/>
      <c r="DE41" s="29"/>
      <c r="DF41" s="29"/>
      <c r="DG41" s="29"/>
      <c r="DH41" s="29"/>
    </row>
    <row r="42" spans="1:112" ht="19.5" customHeight="1">
      <c r="A42" s="55"/>
      <c r="B42" s="35" t="s">
        <v>189</v>
      </c>
      <c r="C42" s="40" t="s">
        <v>23</v>
      </c>
      <c r="D42" s="23">
        <v>0</v>
      </c>
      <c r="E42" s="23">
        <v>1</v>
      </c>
      <c r="F42" s="23">
        <v>22</v>
      </c>
      <c r="G42" s="23">
        <v>42</v>
      </c>
      <c r="H42" s="23">
        <v>31</v>
      </c>
      <c r="I42" s="31">
        <f>SUM(E42:H42)</f>
        <v>96</v>
      </c>
      <c r="J42" s="23">
        <f t="shared" si="0"/>
        <v>1</v>
      </c>
      <c r="K42" s="23">
        <f t="shared" ref="K42:K108" si="8">F42*2</f>
        <v>44</v>
      </c>
      <c r="L42" s="23">
        <f t="shared" si="2"/>
        <v>126</v>
      </c>
      <c r="M42" s="23">
        <f t="shared" si="3"/>
        <v>124</v>
      </c>
      <c r="N42" s="26">
        <f t="shared" si="4"/>
        <v>295</v>
      </c>
      <c r="O42" s="17">
        <f t="shared" si="5"/>
        <v>3.0729166666666665</v>
      </c>
      <c r="P42" s="46"/>
    </row>
    <row r="43" spans="1:112" ht="21" customHeight="1">
      <c r="A43" s="55"/>
      <c r="B43" s="35" t="s">
        <v>190</v>
      </c>
      <c r="C43" s="40" t="s">
        <v>24</v>
      </c>
      <c r="D43" s="23">
        <v>0</v>
      </c>
      <c r="E43" s="23">
        <v>1</v>
      </c>
      <c r="F43" s="23">
        <v>2</v>
      </c>
      <c r="G43" s="23">
        <v>33</v>
      </c>
      <c r="H43" s="23">
        <v>102</v>
      </c>
      <c r="I43" s="31">
        <f>SUM(E43:H43)</f>
        <v>138</v>
      </c>
      <c r="J43" s="23">
        <f t="shared" si="0"/>
        <v>1</v>
      </c>
      <c r="K43" s="23">
        <f t="shared" si="8"/>
        <v>4</v>
      </c>
      <c r="L43" s="23">
        <f t="shared" si="2"/>
        <v>99</v>
      </c>
      <c r="M43" s="23">
        <f>H43*4</f>
        <v>408</v>
      </c>
      <c r="N43" s="26">
        <f t="shared" si="4"/>
        <v>512</v>
      </c>
      <c r="O43" s="17">
        <f t="shared" si="5"/>
        <v>3.7101449275362319</v>
      </c>
      <c r="P43" s="46"/>
    </row>
    <row r="44" spans="1:112" ht="18" customHeight="1">
      <c r="A44" s="55"/>
      <c r="B44" s="56" t="s">
        <v>142</v>
      </c>
      <c r="C44" s="57"/>
      <c r="D44" s="9">
        <f>SUM(D40:D43)</f>
        <v>32</v>
      </c>
      <c r="E44" s="9">
        <f>SUM(E40:E43)</f>
        <v>7</v>
      </c>
      <c r="F44" s="9">
        <f>SUM(F40:F43)</f>
        <v>64</v>
      </c>
      <c r="G44" s="9">
        <f>SUM(G40:G43)</f>
        <v>195</v>
      </c>
      <c r="H44" s="9">
        <f>SUM(H40:H43)</f>
        <v>242</v>
      </c>
      <c r="I44" s="9">
        <f>SUM(E44:H44)</f>
        <v>508</v>
      </c>
      <c r="J44" s="24">
        <f t="shared" si="0"/>
        <v>7</v>
      </c>
      <c r="K44" s="24">
        <f t="shared" si="8"/>
        <v>128</v>
      </c>
      <c r="L44" s="24">
        <f t="shared" si="2"/>
        <v>585</v>
      </c>
      <c r="M44" s="24">
        <f t="shared" si="3"/>
        <v>968</v>
      </c>
      <c r="N44" s="19">
        <f t="shared" si="4"/>
        <v>1688</v>
      </c>
      <c r="O44" s="16">
        <f t="shared" si="5"/>
        <v>3.3228346456692912</v>
      </c>
      <c r="P44" s="46"/>
    </row>
    <row r="45" spans="1:112">
      <c r="A45" s="44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</row>
    <row r="46" spans="1:112" ht="15" customHeight="1">
      <c r="A46" s="73" t="s">
        <v>288</v>
      </c>
      <c r="B46" s="6" t="s">
        <v>289</v>
      </c>
      <c r="C46" s="40" t="s">
        <v>290</v>
      </c>
      <c r="D46" s="23">
        <v>0</v>
      </c>
      <c r="E46" s="23">
        <v>0</v>
      </c>
      <c r="F46" s="23">
        <v>0</v>
      </c>
      <c r="G46" s="23">
        <v>0</v>
      </c>
      <c r="H46" s="23">
        <v>24</v>
      </c>
      <c r="I46" s="31">
        <f t="shared" ref="I46:I51" si="9">SUM(E46:H46)</f>
        <v>24</v>
      </c>
      <c r="J46" s="23">
        <f t="shared" si="0"/>
        <v>0</v>
      </c>
      <c r="K46" s="23">
        <f t="shared" si="8"/>
        <v>0</v>
      </c>
      <c r="L46" s="23">
        <f t="shared" si="2"/>
        <v>0</v>
      </c>
      <c r="M46" s="23">
        <f t="shared" si="3"/>
        <v>96</v>
      </c>
      <c r="N46" s="26">
        <f t="shared" si="4"/>
        <v>96</v>
      </c>
      <c r="O46" s="17">
        <v>0</v>
      </c>
      <c r="P46" s="46">
        <f>SQRT((((1-O51)^2)*E51+((2-O51)^2)*F51+((3-O51)^2)*G51+((4-O51)^2)*H51)/I51)</f>
        <v>0.58565729555019119</v>
      </c>
    </row>
    <row r="47" spans="1:112" ht="15" customHeight="1">
      <c r="A47" s="73"/>
      <c r="B47" s="6" t="s">
        <v>191</v>
      </c>
      <c r="C47" s="40" t="s">
        <v>130</v>
      </c>
      <c r="D47" s="23">
        <v>0</v>
      </c>
      <c r="E47" s="23">
        <v>0</v>
      </c>
      <c r="F47" s="23">
        <v>9</v>
      </c>
      <c r="G47" s="23">
        <v>19</v>
      </c>
      <c r="H47" s="23">
        <v>44</v>
      </c>
      <c r="I47" s="33">
        <f t="shared" si="9"/>
        <v>72</v>
      </c>
      <c r="J47" s="23">
        <f t="shared" si="0"/>
        <v>0</v>
      </c>
      <c r="K47" s="23">
        <f t="shared" si="8"/>
        <v>18</v>
      </c>
      <c r="L47" s="23">
        <f t="shared" si="2"/>
        <v>57</v>
      </c>
      <c r="M47" s="23">
        <f t="shared" si="3"/>
        <v>176</v>
      </c>
      <c r="N47" s="26">
        <f t="shared" si="4"/>
        <v>251</v>
      </c>
      <c r="O47" s="17">
        <f t="shared" si="5"/>
        <v>3.4861111111111112</v>
      </c>
      <c r="P47" s="46"/>
    </row>
    <row r="48" spans="1:112" ht="15" customHeight="1">
      <c r="A48" s="47"/>
      <c r="B48" s="6" t="s">
        <v>192</v>
      </c>
      <c r="C48" s="40" t="s">
        <v>131</v>
      </c>
      <c r="D48" s="23">
        <v>13</v>
      </c>
      <c r="E48" s="23">
        <v>0</v>
      </c>
      <c r="F48" s="23">
        <v>3</v>
      </c>
      <c r="G48" s="23">
        <v>27</v>
      </c>
      <c r="H48" s="23">
        <v>59</v>
      </c>
      <c r="I48" s="31">
        <f t="shared" si="9"/>
        <v>89</v>
      </c>
      <c r="J48" s="23">
        <f>E48*1</f>
        <v>0</v>
      </c>
      <c r="K48" s="23">
        <f t="shared" si="8"/>
        <v>6</v>
      </c>
      <c r="L48" s="23">
        <f t="shared" si="2"/>
        <v>81</v>
      </c>
      <c r="M48" s="23">
        <f t="shared" si="3"/>
        <v>236</v>
      </c>
      <c r="N48" s="26">
        <f t="shared" si="4"/>
        <v>323</v>
      </c>
      <c r="O48" s="17">
        <f t="shared" si="5"/>
        <v>3.6292134831460676</v>
      </c>
      <c r="P48" s="46"/>
    </row>
    <row r="49" spans="1:16" ht="15" customHeight="1">
      <c r="A49" s="47"/>
      <c r="B49" s="6" t="s">
        <v>193</v>
      </c>
      <c r="C49" s="40" t="s">
        <v>132</v>
      </c>
      <c r="D49" s="23">
        <v>2</v>
      </c>
      <c r="E49" s="23">
        <v>0</v>
      </c>
      <c r="F49" s="23">
        <v>0</v>
      </c>
      <c r="G49" s="23">
        <v>25</v>
      </c>
      <c r="H49" s="23">
        <v>3</v>
      </c>
      <c r="I49" s="31">
        <f t="shared" si="9"/>
        <v>28</v>
      </c>
      <c r="J49" s="23">
        <f t="shared" si="0"/>
        <v>0</v>
      </c>
      <c r="K49" s="23">
        <f t="shared" si="8"/>
        <v>0</v>
      </c>
      <c r="L49" s="23">
        <f t="shared" si="2"/>
        <v>75</v>
      </c>
      <c r="M49" s="23">
        <f t="shared" si="3"/>
        <v>12</v>
      </c>
      <c r="N49" s="26">
        <f t="shared" si="4"/>
        <v>87</v>
      </c>
      <c r="O49" s="17">
        <f t="shared" si="5"/>
        <v>3.1071428571428572</v>
      </c>
      <c r="P49" s="46"/>
    </row>
    <row r="50" spans="1:16" ht="15" customHeight="1">
      <c r="A50" s="47"/>
      <c r="B50" s="6" t="s">
        <v>194</v>
      </c>
      <c r="C50" s="40" t="s">
        <v>133</v>
      </c>
      <c r="D50" s="23">
        <v>0</v>
      </c>
      <c r="E50" s="23">
        <v>0</v>
      </c>
      <c r="F50" s="23">
        <v>0</v>
      </c>
      <c r="G50" s="23">
        <v>15</v>
      </c>
      <c r="H50" s="23">
        <v>21</v>
      </c>
      <c r="I50" s="31">
        <f t="shared" si="9"/>
        <v>36</v>
      </c>
      <c r="J50" s="23">
        <f t="shared" si="0"/>
        <v>0</v>
      </c>
      <c r="K50" s="23">
        <f t="shared" si="8"/>
        <v>0</v>
      </c>
      <c r="L50" s="23">
        <f t="shared" si="2"/>
        <v>45</v>
      </c>
      <c r="M50" s="23">
        <f t="shared" si="3"/>
        <v>84</v>
      </c>
      <c r="N50" s="26">
        <f t="shared" si="4"/>
        <v>129</v>
      </c>
      <c r="O50" s="17">
        <v>0</v>
      </c>
      <c r="P50" s="46"/>
    </row>
    <row r="51" spans="1:16">
      <c r="A51" s="47"/>
      <c r="B51" s="56" t="s">
        <v>142</v>
      </c>
      <c r="C51" s="57"/>
      <c r="D51" s="11">
        <f>SUM(D46:D50)</f>
        <v>15</v>
      </c>
      <c r="E51" s="11">
        <f>SUM(E46:E50)</f>
        <v>0</v>
      </c>
      <c r="F51" s="11">
        <f>SUM(F46:F50)</f>
        <v>12</v>
      </c>
      <c r="G51" s="11">
        <f>SUM(G46:G50)</f>
        <v>86</v>
      </c>
      <c r="H51" s="11">
        <f>SUM(H46:H50)</f>
        <v>151</v>
      </c>
      <c r="I51" s="10">
        <f t="shared" si="9"/>
        <v>249</v>
      </c>
      <c r="J51" s="24">
        <f t="shared" si="0"/>
        <v>0</v>
      </c>
      <c r="K51" s="24">
        <f t="shared" si="8"/>
        <v>24</v>
      </c>
      <c r="L51" s="24">
        <f t="shared" si="2"/>
        <v>258</v>
      </c>
      <c r="M51" s="24">
        <f t="shared" si="3"/>
        <v>604</v>
      </c>
      <c r="N51" s="19">
        <f t="shared" si="4"/>
        <v>886</v>
      </c>
      <c r="O51" s="16">
        <f t="shared" si="5"/>
        <v>3.5582329317269075</v>
      </c>
      <c r="P51" s="46"/>
    </row>
    <row r="52" spans="1:16">
      <c r="A52" s="44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</row>
    <row r="53" spans="1:16" ht="25.5" customHeight="1">
      <c r="A53" s="55" t="s">
        <v>25</v>
      </c>
      <c r="B53" s="35" t="s">
        <v>291</v>
      </c>
      <c r="C53" s="40" t="s">
        <v>26</v>
      </c>
      <c r="D53" s="23">
        <v>0</v>
      </c>
      <c r="E53" s="23">
        <v>0</v>
      </c>
      <c r="F53" s="23">
        <v>9</v>
      </c>
      <c r="G53" s="23">
        <v>32</v>
      </c>
      <c r="H53" s="23">
        <v>19</v>
      </c>
      <c r="I53" s="31">
        <f>SUM(D53:H53)</f>
        <v>60</v>
      </c>
      <c r="J53" s="23">
        <f t="shared" si="0"/>
        <v>0</v>
      </c>
      <c r="K53" s="23">
        <f t="shared" si="8"/>
        <v>18</v>
      </c>
      <c r="L53" s="23">
        <f t="shared" si="2"/>
        <v>96</v>
      </c>
      <c r="M53" s="23">
        <f t="shared" si="3"/>
        <v>76</v>
      </c>
      <c r="N53" s="26">
        <f t="shared" si="4"/>
        <v>190</v>
      </c>
      <c r="O53" s="17">
        <f t="shared" si="5"/>
        <v>3.1666666666666665</v>
      </c>
      <c r="P53" s="46">
        <f>SQRT((((1-O54)^2)*E54+((2-O54)^2)*F54+((3-O54)^2)*G54+((4-O54)^2)*H54)/I54)</f>
        <v>0.66248689714505971</v>
      </c>
    </row>
    <row r="54" spans="1:16" ht="18" customHeight="1">
      <c r="A54" s="55"/>
      <c r="B54" s="56" t="s">
        <v>142</v>
      </c>
      <c r="C54" s="57"/>
      <c r="D54" s="9">
        <f>SUM(D53)</f>
        <v>0</v>
      </c>
      <c r="E54" s="9">
        <f>SUM(E53)</f>
        <v>0</v>
      </c>
      <c r="F54" s="9">
        <f>SUM(F53)</f>
        <v>9</v>
      </c>
      <c r="G54" s="9">
        <f>SUM(G53)</f>
        <v>32</v>
      </c>
      <c r="H54" s="9">
        <f>SUM(H53)</f>
        <v>19</v>
      </c>
      <c r="I54" s="9">
        <f>SUM(D54:H54)</f>
        <v>60</v>
      </c>
      <c r="J54" s="24">
        <f t="shared" si="0"/>
        <v>0</v>
      </c>
      <c r="K54" s="24">
        <f t="shared" si="8"/>
        <v>18</v>
      </c>
      <c r="L54" s="24">
        <f t="shared" si="2"/>
        <v>96</v>
      </c>
      <c r="M54" s="24">
        <f t="shared" si="3"/>
        <v>76</v>
      </c>
      <c r="N54" s="19">
        <f t="shared" si="4"/>
        <v>190</v>
      </c>
      <c r="O54" s="16">
        <f t="shared" si="5"/>
        <v>3.1666666666666665</v>
      </c>
      <c r="P54" s="46"/>
    </row>
    <row r="55" spans="1:16">
      <c r="A55" s="44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</row>
    <row r="56" spans="1:16" ht="24" customHeight="1">
      <c r="A56" s="58" t="s">
        <v>27</v>
      </c>
      <c r="B56" s="6" t="s">
        <v>195</v>
      </c>
      <c r="C56" s="40" t="s">
        <v>28</v>
      </c>
      <c r="D56" s="23">
        <v>1</v>
      </c>
      <c r="E56" s="23">
        <v>0</v>
      </c>
      <c r="F56" s="23">
        <v>1</v>
      </c>
      <c r="G56" s="23">
        <v>26</v>
      </c>
      <c r="H56" s="23">
        <v>68</v>
      </c>
      <c r="I56" s="31">
        <f>SUM(E56:H56)</f>
        <v>95</v>
      </c>
      <c r="J56" s="23">
        <f t="shared" si="0"/>
        <v>0</v>
      </c>
      <c r="K56" s="23">
        <f t="shared" si="8"/>
        <v>2</v>
      </c>
      <c r="L56" s="23">
        <f t="shared" si="2"/>
        <v>78</v>
      </c>
      <c r="M56" s="23">
        <f t="shared" si="3"/>
        <v>272</v>
      </c>
      <c r="N56" s="26">
        <f t="shared" si="4"/>
        <v>352</v>
      </c>
      <c r="O56" s="17">
        <f t="shared" si="5"/>
        <v>3.7052631578947368</v>
      </c>
      <c r="P56" s="46">
        <f>SQRT((((1-O58)^2)*E58+((2-O58)^2)*F58+((3-O58)^2)*G58+((4-O58)^2)*H58)/I58)</f>
        <v>0.58220124327953504</v>
      </c>
    </row>
    <row r="57" spans="1:16" ht="26.25" customHeight="1">
      <c r="A57" s="58"/>
      <c r="B57" s="6" t="s">
        <v>196</v>
      </c>
      <c r="C57" s="40" t="s">
        <v>29</v>
      </c>
      <c r="D57" s="23">
        <v>8</v>
      </c>
      <c r="E57" s="23">
        <v>0</v>
      </c>
      <c r="F57" s="23">
        <v>15</v>
      </c>
      <c r="G57" s="23">
        <v>101</v>
      </c>
      <c r="H57" s="23">
        <v>140</v>
      </c>
      <c r="I57" s="31">
        <f>SUM(E57:H57)</f>
        <v>256</v>
      </c>
      <c r="J57" s="23">
        <f t="shared" si="0"/>
        <v>0</v>
      </c>
      <c r="K57" s="23">
        <f t="shared" si="8"/>
        <v>30</v>
      </c>
      <c r="L57" s="23">
        <f t="shared" si="2"/>
        <v>303</v>
      </c>
      <c r="M57" s="23">
        <f t="shared" si="3"/>
        <v>560</v>
      </c>
      <c r="N57" s="26">
        <f t="shared" si="4"/>
        <v>893</v>
      </c>
      <c r="O57" s="17">
        <f t="shared" si="5"/>
        <v>3.48828125</v>
      </c>
      <c r="P57" s="46"/>
    </row>
    <row r="58" spans="1:16" ht="18" customHeight="1">
      <c r="A58" s="58"/>
      <c r="B58" s="56" t="s">
        <v>142</v>
      </c>
      <c r="C58" s="57"/>
      <c r="D58" s="9"/>
      <c r="E58" s="9">
        <f>SUM(E56:E57)</f>
        <v>0</v>
      </c>
      <c r="F58" s="9">
        <f>SUM(F56:F57)</f>
        <v>16</v>
      </c>
      <c r="G58" s="9">
        <f>SUM(G56:G57)</f>
        <v>127</v>
      </c>
      <c r="H58" s="9">
        <f>SUM(H56:H57)</f>
        <v>208</v>
      </c>
      <c r="I58" s="9">
        <f>SUM(E58:H58)</f>
        <v>351</v>
      </c>
      <c r="J58" s="24">
        <f t="shared" si="0"/>
        <v>0</v>
      </c>
      <c r="K58" s="24">
        <f t="shared" si="8"/>
        <v>32</v>
      </c>
      <c r="L58" s="24">
        <f t="shared" si="2"/>
        <v>381</v>
      </c>
      <c r="M58" s="24">
        <f t="shared" si="3"/>
        <v>832</v>
      </c>
      <c r="N58" s="19">
        <f t="shared" si="4"/>
        <v>1245</v>
      </c>
      <c r="O58" s="16">
        <f t="shared" si="5"/>
        <v>3.5470085470085468</v>
      </c>
      <c r="P58" s="46"/>
    </row>
    <row r="59" spans="1:16">
      <c r="A59" s="44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</row>
    <row r="60" spans="1:16" ht="15" customHeight="1">
      <c r="A60" s="58" t="s">
        <v>30</v>
      </c>
      <c r="B60" s="6" t="s">
        <v>197</v>
      </c>
      <c r="C60" s="40" t="s">
        <v>31</v>
      </c>
      <c r="D60" s="23">
        <v>3</v>
      </c>
      <c r="E60" s="23">
        <v>0</v>
      </c>
      <c r="F60" s="23">
        <v>6</v>
      </c>
      <c r="G60" s="23">
        <v>10</v>
      </c>
      <c r="H60" s="23">
        <v>17</v>
      </c>
      <c r="I60" s="31">
        <f>SUM(E60:H60)</f>
        <v>33</v>
      </c>
      <c r="J60" s="23">
        <f t="shared" si="0"/>
        <v>0</v>
      </c>
      <c r="K60" s="23">
        <f t="shared" si="8"/>
        <v>12</v>
      </c>
      <c r="L60" s="23">
        <f t="shared" si="2"/>
        <v>30</v>
      </c>
      <c r="M60" s="23">
        <f t="shared" si="3"/>
        <v>68</v>
      </c>
      <c r="N60" s="26">
        <f t="shared" si="4"/>
        <v>110</v>
      </c>
      <c r="O60" s="17">
        <f t="shared" si="5"/>
        <v>3.3333333333333335</v>
      </c>
      <c r="P60" s="46">
        <f>SQRT((((1-O62)^2)*E62+((2-O62)^2)*F62+((3-O62)^2)*G62+((4-O62)^2)*H62)/I62)</f>
        <v>0.60883101263891126</v>
      </c>
    </row>
    <row r="61" spans="1:16" ht="27" customHeight="1">
      <c r="A61" s="58"/>
      <c r="B61" s="6" t="s">
        <v>198</v>
      </c>
      <c r="C61" s="40" t="s">
        <v>161</v>
      </c>
      <c r="D61" s="23">
        <v>4</v>
      </c>
      <c r="E61" s="23">
        <v>0</v>
      </c>
      <c r="F61" s="23">
        <v>3</v>
      </c>
      <c r="G61" s="23">
        <v>9</v>
      </c>
      <c r="H61" s="23">
        <v>32</v>
      </c>
      <c r="I61" s="31">
        <f>SUM(E61:H61)</f>
        <v>44</v>
      </c>
      <c r="J61" s="23">
        <f t="shared" si="0"/>
        <v>0</v>
      </c>
      <c r="K61" s="23">
        <f t="shared" si="8"/>
        <v>6</v>
      </c>
      <c r="L61" s="23">
        <f t="shared" si="2"/>
        <v>27</v>
      </c>
      <c r="M61" s="23">
        <f t="shared" si="3"/>
        <v>128</v>
      </c>
      <c r="N61" s="26">
        <f t="shared" si="4"/>
        <v>161</v>
      </c>
      <c r="O61" s="17">
        <f t="shared" si="5"/>
        <v>3.6590909090909092</v>
      </c>
      <c r="P61" s="46"/>
    </row>
    <row r="62" spans="1:16" ht="15" customHeight="1">
      <c r="A62" s="58"/>
      <c r="B62" s="6" t="s">
        <v>199</v>
      </c>
      <c r="C62" s="40" t="s">
        <v>32</v>
      </c>
      <c r="D62" s="23">
        <v>0</v>
      </c>
      <c r="E62" s="23">
        <v>0</v>
      </c>
      <c r="F62" s="23">
        <v>14</v>
      </c>
      <c r="G62" s="23">
        <v>90</v>
      </c>
      <c r="H62" s="23">
        <v>58</v>
      </c>
      <c r="I62" s="31">
        <f>SUM(E62:H62)</f>
        <v>162</v>
      </c>
      <c r="J62" s="23">
        <f t="shared" si="0"/>
        <v>0</v>
      </c>
      <c r="K62" s="23">
        <f t="shared" si="8"/>
        <v>28</v>
      </c>
      <c r="L62" s="23">
        <f t="shared" si="2"/>
        <v>270</v>
      </c>
      <c r="M62" s="23">
        <f t="shared" si="3"/>
        <v>232</v>
      </c>
      <c r="N62" s="26">
        <f t="shared" si="4"/>
        <v>530</v>
      </c>
      <c r="O62" s="17">
        <f t="shared" si="5"/>
        <v>3.2716049382716048</v>
      </c>
      <c r="P62" s="46"/>
    </row>
    <row r="63" spans="1:16">
      <c r="A63" s="58"/>
      <c r="B63" s="56" t="s">
        <v>142</v>
      </c>
      <c r="C63" s="57"/>
      <c r="D63" s="9">
        <f>SUM(D60:D62)</f>
        <v>7</v>
      </c>
      <c r="E63" s="9">
        <f>SUM(E60:E62)</f>
        <v>0</v>
      </c>
      <c r="F63" s="9">
        <f>SUM(F60:F62)</f>
        <v>23</v>
      </c>
      <c r="G63" s="9">
        <f>SUM(G60:G62)</f>
        <v>109</v>
      </c>
      <c r="H63" s="9">
        <f>SUM(H60:H62)</f>
        <v>107</v>
      </c>
      <c r="I63" s="9">
        <f>SUM(E63:H63)</f>
        <v>239</v>
      </c>
      <c r="J63" s="24">
        <f t="shared" si="0"/>
        <v>0</v>
      </c>
      <c r="K63" s="24">
        <f t="shared" si="8"/>
        <v>46</v>
      </c>
      <c r="L63" s="24">
        <f t="shared" si="2"/>
        <v>327</v>
      </c>
      <c r="M63" s="24">
        <f t="shared" si="3"/>
        <v>428</v>
      </c>
      <c r="N63" s="19">
        <f t="shared" si="4"/>
        <v>801</v>
      </c>
      <c r="O63" s="16">
        <f t="shared" si="5"/>
        <v>3.3514644351464433</v>
      </c>
      <c r="P63" s="46"/>
    </row>
    <row r="64" spans="1:16">
      <c r="A64" s="44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</row>
    <row r="65" spans="1:16" ht="15" customHeight="1">
      <c r="A65" s="58" t="s">
        <v>149</v>
      </c>
      <c r="B65" s="6" t="s">
        <v>200</v>
      </c>
      <c r="C65" s="40" t="s">
        <v>136</v>
      </c>
      <c r="D65" s="23">
        <v>0</v>
      </c>
      <c r="E65" s="23">
        <v>0</v>
      </c>
      <c r="F65" s="23">
        <v>0</v>
      </c>
      <c r="G65" s="23">
        <v>0</v>
      </c>
      <c r="H65" s="23">
        <v>0</v>
      </c>
      <c r="I65" s="31">
        <f t="shared" ref="I65:I70" si="10">SUM(E65:H65)</f>
        <v>0</v>
      </c>
      <c r="J65" s="23">
        <f t="shared" si="0"/>
        <v>0</v>
      </c>
      <c r="K65" s="23">
        <f t="shared" si="8"/>
        <v>0</v>
      </c>
      <c r="L65" s="23">
        <f t="shared" si="2"/>
        <v>0</v>
      </c>
      <c r="M65" s="23">
        <f t="shared" si="3"/>
        <v>0</v>
      </c>
      <c r="N65" s="26">
        <f t="shared" si="4"/>
        <v>0</v>
      </c>
      <c r="O65" s="17">
        <v>0</v>
      </c>
      <c r="P65" s="46">
        <f>SQRT((((1-O70)^2)*E70+((2-O70)^2)*F70+((3-O70)^2)*G70+((4-O70)^2)*H70)/I70)</f>
        <v>0.57735026918962573</v>
      </c>
    </row>
    <row r="66" spans="1:16" ht="15" customHeight="1">
      <c r="A66" s="58"/>
      <c r="B66" s="6" t="s">
        <v>201</v>
      </c>
      <c r="C66" s="40" t="s">
        <v>134</v>
      </c>
      <c r="D66" s="23">
        <v>0</v>
      </c>
      <c r="E66" s="23">
        <v>0</v>
      </c>
      <c r="F66" s="23">
        <v>2</v>
      </c>
      <c r="G66" s="23">
        <v>8</v>
      </c>
      <c r="H66" s="23">
        <v>26</v>
      </c>
      <c r="I66" s="31">
        <f t="shared" si="10"/>
        <v>36</v>
      </c>
      <c r="J66" s="23">
        <f t="shared" si="0"/>
        <v>0</v>
      </c>
      <c r="K66" s="23">
        <f t="shared" si="8"/>
        <v>4</v>
      </c>
      <c r="L66" s="23">
        <f t="shared" si="2"/>
        <v>24</v>
      </c>
      <c r="M66" s="23">
        <f t="shared" si="3"/>
        <v>104</v>
      </c>
      <c r="N66" s="26">
        <f t="shared" si="4"/>
        <v>132</v>
      </c>
      <c r="O66" s="17">
        <f t="shared" si="5"/>
        <v>3.6666666666666665</v>
      </c>
      <c r="P66" s="46"/>
    </row>
    <row r="67" spans="1:16" ht="15" customHeight="1">
      <c r="A67" s="58"/>
      <c r="B67" s="6" t="s">
        <v>294</v>
      </c>
      <c r="C67" s="40" t="s">
        <v>293</v>
      </c>
      <c r="D67" s="23">
        <v>0</v>
      </c>
      <c r="E67" s="23">
        <v>0</v>
      </c>
      <c r="F67" s="23">
        <v>0</v>
      </c>
      <c r="G67" s="23">
        <v>0</v>
      </c>
      <c r="H67" s="23">
        <v>0</v>
      </c>
      <c r="I67" s="41">
        <f t="shared" si="10"/>
        <v>0</v>
      </c>
      <c r="J67" s="23">
        <f>E67*1</f>
        <v>0</v>
      </c>
      <c r="K67" s="23">
        <f>F67*2</f>
        <v>0</v>
      </c>
      <c r="L67" s="23">
        <f>G67*3</f>
        <v>0</v>
      </c>
      <c r="M67" s="23">
        <f>H67*4</f>
        <v>0</v>
      </c>
      <c r="N67" s="26">
        <f>SUM(J67:M67)</f>
        <v>0</v>
      </c>
      <c r="O67" s="17" t="e">
        <f>N67/I67</f>
        <v>#DIV/0!</v>
      </c>
      <c r="P67" s="46"/>
    </row>
    <row r="68" spans="1:16" ht="15" customHeight="1">
      <c r="A68" s="58"/>
      <c r="B68" s="6" t="s">
        <v>202</v>
      </c>
      <c r="C68" s="40" t="s">
        <v>135</v>
      </c>
      <c r="D68" s="23">
        <v>0</v>
      </c>
      <c r="E68" s="23">
        <v>0</v>
      </c>
      <c r="F68" s="23">
        <v>0</v>
      </c>
      <c r="G68" s="23">
        <v>0</v>
      </c>
      <c r="H68" s="23">
        <v>0</v>
      </c>
      <c r="I68" s="31">
        <f t="shared" si="10"/>
        <v>0</v>
      </c>
      <c r="J68" s="23">
        <f t="shared" si="0"/>
        <v>0</v>
      </c>
      <c r="K68" s="23">
        <f t="shared" si="8"/>
        <v>0</v>
      </c>
      <c r="L68" s="23">
        <f t="shared" si="2"/>
        <v>0</v>
      </c>
      <c r="M68" s="23">
        <f t="shared" si="3"/>
        <v>0</v>
      </c>
      <c r="N68" s="26">
        <f t="shared" si="4"/>
        <v>0</v>
      </c>
      <c r="O68" s="17" t="e">
        <f t="shared" si="5"/>
        <v>#DIV/0!</v>
      </c>
      <c r="P68" s="46"/>
    </row>
    <row r="69" spans="1:16" ht="15" customHeight="1">
      <c r="A69" s="58"/>
      <c r="B69" s="6" t="s">
        <v>203</v>
      </c>
      <c r="C69" s="40" t="s">
        <v>137</v>
      </c>
      <c r="D69" s="23">
        <v>0</v>
      </c>
      <c r="E69" s="23">
        <v>0</v>
      </c>
      <c r="F69" s="23">
        <v>0</v>
      </c>
      <c r="G69" s="23">
        <v>0</v>
      </c>
      <c r="H69" s="23">
        <v>0</v>
      </c>
      <c r="I69" s="31">
        <f t="shared" si="10"/>
        <v>0</v>
      </c>
      <c r="J69" s="23">
        <f t="shared" si="0"/>
        <v>0</v>
      </c>
      <c r="K69" s="23">
        <f t="shared" si="8"/>
        <v>0</v>
      </c>
      <c r="L69" s="23">
        <f t="shared" si="2"/>
        <v>0</v>
      </c>
      <c r="M69" s="23">
        <f t="shared" si="3"/>
        <v>0</v>
      </c>
      <c r="N69" s="26">
        <f t="shared" si="4"/>
        <v>0</v>
      </c>
      <c r="O69" s="17">
        <v>0</v>
      </c>
      <c r="P69" s="46"/>
    </row>
    <row r="70" spans="1:16">
      <c r="A70" s="58"/>
      <c r="B70" s="56" t="s">
        <v>142</v>
      </c>
      <c r="C70" s="57"/>
      <c r="D70" s="11">
        <f>SUM(D65:D69)</f>
        <v>0</v>
      </c>
      <c r="E70" s="11">
        <f>SUM(E65:E69)</f>
        <v>0</v>
      </c>
      <c r="F70" s="11">
        <f>SUM(F65:F69)</f>
        <v>2</v>
      </c>
      <c r="G70" s="11">
        <f>SUM(G65:G69)</f>
        <v>8</v>
      </c>
      <c r="H70" s="11">
        <f>SUM(H65:H69)</f>
        <v>26</v>
      </c>
      <c r="I70" s="10">
        <f t="shared" si="10"/>
        <v>36</v>
      </c>
      <c r="J70" s="24">
        <f t="shared" si="0"/>
        <v>0</v>
      </c>
      <c r="K70" s="24">
        <f t="shared" si="8"/>
        <v>4</v>
      </c>
      <c r="L70" s="24">
        <f t="shared" si="2"/>
        <v>24</v>
      </c>
      <c r="M70" s="24">
        <f t="shared" si="3"/>
        <v>104</v>
      </c>
      <c r="N70" s="19">
        <f t="shared" si="4"/>
        <v>132</v>
      </c>
      <c r="O70" s="16">
        <f t="shared" si="5"/>
        <v>3.6666666666666665</v>
      </c>
      <c r="P70" s="46"/>
    </row>
    <row r="71" spans="1:16">
      <c r="A71" s="44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</row>
    <row r="72" spans="1:16" ht="15" customHeight="1">
      <c r="A72" s="58" t="s">
        <v>33</v>
      </c>
      <c r="B72" s="6" t="s">
        <v>204</v>
      </c>
      <c r="C72" s="40" t="s">
        <v>34</v>
      </c>
      <c r="D72" s="23">
        <v>21</v>
      </c>
      <c r="E72" s="23">
        <v>10</v>
      </c>
      <c r="F72" s="23">
        <v>33</v>
      </c>
      <c r="G72" s="23">
        <v>195</v>
      </c>
      <c r="H72" s="23">
        <v>317</v>
      </c>
      <c r="I72" s="31">
        <f>SUM(E72:H72)</f>
        <v>555</v>
      </c>
      <c r="J72" s="23">
        <f t="shared" si="0"/>
        <v>10</v>
      </c>
      <c r="K72" s="23">
        <f t="shared" si="8"/>
        <v>66</v>
      </c>
      <c r="L72" s="23">
        <f t="shared" si="2"/>
        <v>585</v>
      </c>
      <c r="M72" s="23">
        <f t="shared" si="3"/>
        <v>1268</v>
      </c>
      <c r="N72" s="26">
        <f t="shared" si="4"/>
        <v>1929</v>
      </c>
      <c r="O72" s="17">
        <f t="shared" si="5"/>
        <v>3.4756756756756757</v>
      </c>
      <c r="P72" s="46">
        <f>SQRT((((1-O74)^2)*E74+((2-O74)^2)*F74+((3-O74)^2)*G74+((4-O74)^2)*H74)/I74)</f>
        <v>0.64746563916756461</v>
      </c>
    </row>
    <row r="73" spans="1:16" ht="15" customHeight="1">
      <c r="A73" s="58"/>
      <c r="B73" s="6" t="s">
        <v>205</v>
      </c>
      <c r="C73" s="40" t="s">
        <v>35</v>
      </c>
      <c r="D73" s="23">
        <v>6</v>
      </c>
      <c r="E73" s="23">
        <v>1</v>
      </c>
      <c r="F73" s="23">
        <v>5</v>
      </c>
      <c r="G73" s="23">
        <v>64</v>
      </c>
      <c r="H73" s="23">
        <v>200</v>
      </c>
      <c r="I73" s="31">
        <f>SUM(E73:H73)</f>
        <v>270</v>
      </c>
      <c r="J73" s="23">
        <f t="shared" si="0"/>
        <v>1</v>
      </c>
      <c r="K73" s="23">
        <f t="shared" si="8"/>
        <v>10</v>
      </c>
      <c r="L73" s="23">
        <f t="shared" si="2"/>
        <v>192</v>
      </c>
      <c r="M73" s="23">
        <f t="shared" si="3"/>
        <v>800</v>
      </c>
      <c r="N73" s="26">
        <f t="shared" si="4"/>
        <v>1003</v>
      </c>
      <c r="O73" s="17">
        <f t="shared" si="5"/>
        <v>3.7148148148148148</v>
      </c>
      <c r="P73" s="46"/>
    </row>
    <row r="74" spans="1:16">
      <c r="A74" s="58"/>
      <c r="B74" s="56" t="s">
        <v>142</v>
      </c>
      <c r="C74" s="57"/>
      <c r="D74" s="10">
        <f>SUM(D72:D73)</f>
        <v>27</v>
      </c>
      <c r="E74" s="10">
        <f>SUM(E72:E73)</f>
        <v>11</v>
      </c>
      <c r="F74" s="10">
        <f>SUM(F72:F73)</f>
        <v>38</v>
      </c>
      <c r="G74" s="10">
        <f>SUM(G72:G73)</f>
        <v>259</v>
      </c>
      <c r="H74" s="10">
        <f>SUM(H72:H73)</f>
        <v>517</v>
      </c>
      <c r="I74" s="10">
        <f>SUM(E74:H74)</f>
        <v>825</v>
      </c>
      <c r="J74" s="24">
        <f t="shared" si="0"/>
        <v>11</v>
      </c>
      <c r="K74" s="24">
        <f t="shared" si="8"/>
        <v>76</v>
      </c>
      <c r="L74" s="24">
        <f t="shared" si="2"/>
        <v>777</v>
      </c>
      <c r="M74" s="24">
        <f t="shared" si="3"/>
        <v>2068</v>
      </c>
      <c r="N74" s="19">
        <f t="shared" si="4"/>
        <v>2932</v>
      </c>
      <c r="O74" s="16">
        <f t="shared" si="5"/>
        <v>3.5539393939393937</v>
      </c>
      <c r="P74" s="46"/>
    </row>
    <row r="75" spans="1:16">
      <c r="A75" s="44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</row>
    <row r="76" spans="1:16" ht="19.5" customHeight="1">
      <c r="A76" s="55" t="s">
        <v>36</v>
      </c>
      <c r="B76" s="35" t="s">
        <v>206</v>
      </c>
      <c r="C76" s="40" t="s">
        <v>37</v>
      </c>
      <c r="D76" s="23">
        <v>2</v>
      </c>
      <c r="E76" s="23">
        <v>0</v>
      </c>
      <c r="F76" s="23">
        <v>1</v>
      </c>
      <c r="G76" s="23">
        <v>133</v>
      </c>
      <c r="H76" s="23">
        <v>176</v>
      </c>
      <c r="I76" s="31">
        <f>SUM(E76:H76)</f>
        <v>310</v>
      </c>
      <c r="J76" s="23">
        <f t="shared" si="0"/>
        <v>0</v>
      </c>
      <c r="K76" s="23">
        <f t="shared" si="8"/>
        <v>2</v>
      </c>
      <c r="L76" s="23">
        <f t="shared" si="2"/>
        <v>399</v>
      </c>
      <c r="M76" s="23">
        <f t="shared" si="3"/>
        <v>704</v>
      </c>
      <c r="N76" s="26">
        <f t="shared" si="4"/>
        <v>1105</v>
      </c>
      <c r="O76" s="17">
        <f t="shared" si="5"/>
        <v>3.564516129032258</v>
      </c>
      <c r="P76" s="46">
        <f>SQRT((((1-O78)^2)*E78+((2-O78)^2)*F78+((3-O78)^2)*G78+((4-O78)^2)*H78)/I78)</f>
        <v>0.53193634302372306</v>
      </c>
    </row>
    <row r="77" spans="1:16" ht="18" customHeight="1">
      <c r="A77" s="55"/>
      <c r="B77" s="35" t="s">
        <v>207</v>
      </c>
      <c r="C77" s="40" t="s">
        <v>38</v>
      </c>
      <c r="D77" s="23">
        <v>0</v>
      </c>
      <c r="E77" s="23">
        <v>2</v>
      </c>
      <c r="F77" s="23">
        <v>0</v>
      </c>
      <c r="G77" s="23">
        <v>36</v>
      </c>
      <c r="H77" s="23">
        <v>46</v>
      </c>
      <c r="I77" s="31">
        <f>SUM(E77:H77)</f>
        <v>84</v>
      </c>
      <c r="J77" s="23">
        <f t="shared" si="0"/>
        <v>2</v>
      </c>
      <c r="K77" s="23">
        <f t="shared" si="8"/>
        <v>0</v>
      </c>
      <c r="L77" s="23">
        <f t="shared" si="2"/>
        <v>108</v>
      </c>
      <c r="M77" s="23">
        <f t="shared" si="3"/>
        <v>184</v>
      </c>
      <c r="N77" s="26">
        <f t="shared" si="4"/>
        <v>294</v>
      </c>
      <c r="O77" s="17">
        <f t="shared" si="5"/>
        <v>3.5</v>
      </c>
      <c r="P77" s="46"/>
    </row>
    <row r="78" spans="1:16">
      <c r="A78" s="55"/>
      <c r="B78" s="56" t="s">
        <v>142</v>
      </c>
      <c r="C78" s="57"/>
      <c r="D78" s="10">
        <f>SUM(D76:D77)</f>
        <v>2</v>
      </c>
      <c r="E78" s="10">
        <f>SUM(E76:E77)</f>
        <v>2</v>
      </c>
      <c r="F78" s="10">
        <f>SUM(F76:F77)</f>
        <v>1</v>
      </c>
      <c r="G78" s="10">
        <f>SUM(G76:G77)</f>
        <v>169</v>
      </c>
      <c r="H78" s="10">
        <f>SUM(H76:H77)</f>
        <v>222</v>
      </c>
      <c r="I78" s="10">
        <f>SUM(E78:H78)</f>
        <v>394</v>
      </c>
      <c r="J78" s="24">
        <f t="shared" ref="J78" si="11">E78*1</f>
        <v>2</v>
      </c>
      <c r="K78" s="24">
        <f t="shared" si="8"/>
        <v>2</v>
      </c>
      <c r="L78" s="24">
        <f t="shared" ref="L78" si="12">G78*3</f>
        <v>507</v>
      </c>
      <c r="M78" s="24">
        <f t="shared" ref="M78" si="13">H78*4</f>
        <v>888</v>
      </c>
      <c r="N78" s="19">
        <f t="shared" ref="N78" si="14">SUM(J78:M78)</f>
        <v>1399</v>
      </c>
      <c r="O78" s="16">
        <f t="shared" ref="O78" si="15">N78/I78</f>
        <v>3.5507614213197969</v>
      </c>
      <c r="P78" s="46"/>
    </row>
    <row r="79" spans="1:16">
      <c r="A79" s="44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</row>
    <row r="80" spans="1:16" ht="17.25" customHeight="1">
      <c r="A80" s="55" t="s">
        <v>154</v>
      </c>
      <c r="B80" s="35" t="s">
        <v>212</v>
      </c>
      <c r="C80" s="40" t="s">
        <v>43</v>
      </c>
      <c r="D80" s="23">
        <v>2</v>
      </c>
      <c r="E80" s="23">
        <v>5</v>
      </c>
      <c r="F80" s="23">
        <v>35</v>
      </c>
      <c r="G80" s="23">
        <v>102</v>
      </c>
      <c r="H80" s="23">
        <v>114</v>
      </c>
      <c r="I80" s="31">
        <f>SUM(E80:H80)</f>
        <v>256</v>
      </c>
      <c r="J80" s="23">
        <f t="shared" ref="J80:J144" si="16">E80*1</f>
        <v>5</v>
      </c>
      <c r="K80" s="23">
        <f t="shared" si="8"/>
        <v>70</v>
      </c>
      <c r="L80" s="23">
        <f t="shared" ref="L80:L81" si="17">G80*3</f>
        <v>306</v>
      </c>
      <c r="M80" s="23">
        <f t="shared" ref="M80:M81" si="18">H80*4</f>
        <v>456</v>
      </c>
      <c r="N80" s="26">
        <f t="shared" ref="N80:N144" si="19">SUM(J80:M80)</f>
        <v>837</v>
      </c>
      <c r="O80" s="17">
        <f t="shared" ref="O80:O144" si="20">N80/I80</f>
        <v>3.26953125</v>
      </c>
      <c r="P80" s="46">
        <f>SQRT((((1-O81)^2)*E81+((2-O81)^2)*F81+((3-O81)^2)*G81+((4-O81)^2)*H81)/I81)</f>
        <v>0.7664914580564075</v>
      </c>
    </row>
    <row r="81" spans="1:16" ht="15" customHeight="1">
      <c r="A81" s="55"/>
      <c r="B81" s="56" t="s">
        <v>142</v>
      </c>
      <c r="C81" s="57"/>
      <c r="D81" s="10">
        <f>SUM(D80)</f>
        <v>2</v>
      </c>
      <c r="E81" s="10">
        <f>SUM(E80)</f>
        <v>5</v>
      </c>
      <c r="F81" s="10">
        <f>SUM(F80)</f>
        <v>35</v>
      </c>
      <c r="G81" s="10">
        <f>SUM(G80)</f>
        <v>102</v>
      </c>
      <c r="H81" s="10">
        <f>SUM(H80)</f>
        <v>114</v>
      </c>
      <c r="I81" s="10">
        <f>SUM(E81:H81)</f>
        <v>256</v>
      </c>
      <c r="J81" s="24">
        <f t="shared" si="16"/>
        <v>5</v>
      </c>
      <c r="K81" s="24">
        <f t="shared" si="8"/>
        <v>70</v>
      </c>
      <c r="L81" s="24">
        <f t="shared" si="17"/>
        <v>306</v>
      </c>
      <c r="M81" s="24">
        <f t="shared" si="18"/>
        <v>456</v>
      </c>
      <c r="N81" s="19">
        <f t="shared" si="19"/>
        <v>837</v>
      </c>
      <c r="O81" s="16">
        <f t="shared" si="20"/>
        <v>3.26953125</v>
      </c>
      <c r="P81" s="46"/>
    </row>
    <row r="82" spans="1:16">
      <c r="A82" s="59"/>
      <c r="B82" s="60"/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</row>
    <row r="83" spans="1:16" ht="26.25" customHeight="1">
      <c r="A83" s="55" t="s">
        <v>39</v>
      </c>
      <c r="B83" s="35" t="s">
        <v>208</v>
      </c>
      <c r="C83" s="40" t="s">
        <v>162</v>
      </c>
      <c r="D83" s="23">
        <v>8</v>
      </c>
      <c r="E83" s="23">
        <v>0</v>
      </c>
      <c r="F83" s="23">
        <v>0</v>
      </c>
      <c r="G83" s="23">
        <v>20</v>
      </c>
      <c r="H83" s="23">
        <v>56</v>
      </c>
      <c r="I83" s="31">
        <f>SUM(E83:H83)</f>
        <v>76</v>
      </c>
      <c r="J83" s="23">
        <f t="shared" si="16"/>
        <v>0</v>
      </c>
      <c r="K83" s="23">
        <f t="shared" si="8"/>
        <v>0</v>
      </c>
      <c r="L83" s="23">
        <f t="shared" ref="L83:L87" si="21">G83*3</f>
        <v>60</v>
      </c>
      <c r="M83" s="23">
        <f t="shared" ref="M83:M87" si="22">H83*4</f>
        <v>224</v>
      </c>
      <c r="N83" s="26">
        <f t="shared" si="19"/>
        <v>284</v>
      </c>
      <c r="O83" s="17">
        <f t="shared" si="20"/>
        <v>3.736842105263158</v>
      </c>
      <c r="P83" s="46">
        <f>SQRT((((1-O87)^2)*E87+((2-O87)^2)*F87+((3-O87)^2)*G87+((4-O87)^2)*H87)/I87)</f>
        <v>0.72613670765882843</v>
      </c>
    </row>
    <row r="84" spans="1:16" ht="15" customHeight="1">
      <c r="A84" s="55"/>
      <c r="B84" s="35" t="s">
        <v>209</v>
      </c>
      <c r="C84" s="40" t="s">
        <v>40</v>
      </c>
      <c r="D84" s="23">
        <v>26</v>
      </c>
      <c r="E84" s="23">
        <v>6</v>
      </c>
      <c r="F84" s="23">
        <v>62</v>
      </c>
      <c r="G84" s="23">
        <v>212</v>
      </c>
      <c r="H84" s="23">
        <v>132</v>
      </c>
      <c r="I84" s="31">
        <f>SUM(E84:H84)</f>
        <v>412</v>
      </c>
      <c r="J84" s="23">
        <f t="shared" si="16"/>
        <v>6</v>
      </c>
      <c r="K84" s="23">
        <f t="shared" si="8"/>
        <v>124</v>
      </c>
      <c r="L84" s="23">
        <f t="shared" si="21"/>
        <v>636</v>
      </c>
      <c r="M84" s="23">
        <f t="shared" si="22"/>
        <v>528</v>
      </c>
      <c r="N84" s="26">
        <f t="shared" si="19"/>
        <v>1294</v>
      </c>
      <c r="O84" s="17">
        <f t="shared" si="20"/>
        <v>3.1407766990291264</v>
      </c>
      <c r="P84" s="46"/>
    </row>
    <row r="85" spans="1:16" ht="15" customHeight="1">
      <c r="A85" s="55"/>
      <c r="B85" s="35" t="s">
        <v>210</v>
      </c>
      <c r="C85" s="40" t="s">
        <v>41</v>
      </c>
      <c r="D85" s="23">
        <v>0</v>
      </c>
      <c r="E85" s="23">
        <v>10</v>
      </c>
      <c r="F85" s="23">
        <v>5</v>
      </c>
      <c r="G85" s="23">
        <v>17</v>
      </c>
      <c r="H85" s="23">
        <v>28</v>
      </c>
      <c r="I85" s="31">
        <f>SUM(E85:H85)</f>
        <v>60</v>
      </c>
      <c r="J85" s="23">
        <f t="shared" si="16"/>
        <v>10</v>
      </c>
      <c r="K85" s="23">
        <f t="shared" si="8"/>
        <v>10</v>
      </c>
      <c r="L85" s="23">
        <f t="shared" si="21"/>
        <v>51</v>
      </c>
      <c r="M85" s="23">
        <f t="shared" si="22"/>
        <v>112</v>
      </c>
      <c r="N85" s="26">
        <f t="shared" si="19"/>
        <v>183</v>
      </c>
      <c r="O85" s="17">
        <f t="shared" si="20"/>
        <v>3.05</v>
      </c>
      <c r="P85" s="46"/>
    </row>
    <row r="86" spans="1:16" ht="15" customHeight="1">
      <c r="A86" s="55"/>
      <c r="B86" s="35" t="s">
        <v>211</v>
      </c>
      <c r="C86" s="40" t="s">
        <v>42</v>
      </c>
      <c r="D86" s="23">
        <v>23</v>
      </c>
      <c r="E86" s="23">
        <v>2</v>
      </c>
      <c r="F86" s="23">
        <v>9</v>
      </c>
      <c r="G86" s="23">
        <v>114</v>
      </c>
      <c r="H86" s="23">
        <v>176</v>
      </c>
      <c r="I86" s="31">
        <f>SUM(E86:H86)</f>
        <v>301</v>
      </c>
      <c r="J86" s="23">
        <f t="shared" si="16"/>
        <v>2</v>
      </c>
      <c r="K86" s="23">
        <f t="shared" si="8"/>
        <v>18</v>
      </c>
      <c r="L86" s="23">
        <f t="shared" si="21"/>
        <v>342</v>
      </c>
      <c r="M86" s="23">
        <f t="shared" si="22"/>
        <v>704</v>
      </c>
      <c r="N86" s="26">
        <f t="shared" si="19"/>
        <v>1066</v>
      </c>
      <c r="O86" s="17">
        <f t="shared" si="20"/>
        <v>3.5415282392026577</v>
      </c>
      <c r="P86" s="46"/>
    </row>
    <row r="87" spans="1:16">
      <c r="A87" s="55"/>
      <c r="B87" s="56" t="s">
        <v>142</v>
      </c>
      <c r="C87" s="57"/>
      <c r="D87" s="10">
        <f>SUM(D83:D86)</f>
        <v>57</v>
      </c>
      <c r="E87" s="10">
        <f>SUM(E83:E86)</f>
        <v>18</v>
      </c>
      <c r="F87" s="10">
        <f>SUM(F83:F86)</f>
        <v>76</v>
      </c>
      <c r="G87" s="10">
        <f>SUM(G83:G86)</f>
        <v>363</v>
      </c>
      <c r="H87" s="10">
        <f>SUM(H83:H86)</f>
        <v>392</v>
      </c>
      <c r="I87" s="10">
        <f>SUM(E87:H87)</f>
        <v>849</v>
      </c>
      <c r="J87" s="24">
        <f t="shared" si="16"/>
        <v>18</v>
      </c>
      <c r="K87" s="24">
        <f t="shared" si="8"/>
        <v>152</v>
      </c>
      <c r="L87" s="24">
        <f t="shared" si="21"/>
        <v>1089</v>
      </c>
      <c r="M87" s="24">
        <f t="shared" si="22"/>
        <v>1568</v>
      </c>
      <c r="N87" s="19">
        <f t="shared" si="19"/>
        <v>2827</v>
      </c>
      <c r="O87" s="16">
        <f t="shared" si="20"/>
        <v>3.3297997644287398</v>
      </c>
      <c r="P87" s="46"/>
    </row>
    <row r="88" spans="1:16">
      <c r="A88" s="44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</row>
    <row r="89" spans="1:16" ht="15" customHeight="1">
      <c r="A89" s="58" t="s">
        <v>44</v>
      </c>
      <c r="B89" s="6" t="s">
        <v>213</v>
      </c>
      <c r="C89" s="40" t="s">
        <v>45</v>
      </c>
      <c r="D89" s="23">
        <v>21</v>
      </c>
      <c r="E89" s="23">
        <v>0</v>
      </c>
      <c r="F89" s="23">
        <v>4</v>
      </c>
      <c r="G89" s="23">
        <v>53</v>
      </c>
      <c r="H89" s="23">
        <v>96</v>
      </c>
      <c r="I89" s="31">
        <f>SUM(E89:H89)</f>
        <v>153</v>
      </c>
      <c r="J89" s="23">
        <f t="shared" si="16"/>
        <v>0</v>
      </c>
      <c r="K89" s="23">
        <f t="shared" si="8"/>
        <v>8</v>
      </c>
      <c r="L89" s="23">
        <f t="shared" ref="L89:L92" si="23">G89*3</f>
        <v>159</v>
      </c>
      <c r="M89" s="23">
        <f t="shared" ref="M89:M92" si="24">H89*4</f>
        <v>384</v>
      </c>
      <c r="N89" s="26">
        <f t="shared" si="19"/>
        <v>551</v>
      </c>
      <c r="O89" s="17">
        <f t="shared" si="20"/>
        <v>3.6013071895424837</v>
      </c>
      <c r="P89" s="46">
        <f>SQRT((((1-O92)^2)*E92+((2-O92)^2)*F92+((3-O92)^2)*G92+((4-O92)^2)*H92)/I92)</f>
        <v>0.69777335455073641</v>
      </c>
    </row>
    <row r="90" spans="1:16" ht="15" customHeight="1">
      <c r="A90" s="58"/>
      <c r="B90" s="6" t="s">
        <v>214</v>
      </c>
      <c r="C90" s="40" t="s">
        <v>46</v>
      </c>
      <c r="D90" s="23">
        <v>24</v>
      </c>
      <c r="E90" s="23">
        <v>14</v>
      </c>
      <c r="F90" s="23">
        <v>32</v>
      </c>
      <c r="G90" s="23">
        <v>192</v>
      </c>
      <c r="H90" s="23">
        <v>110</v>
      </c>
      <c r="I90" s="31">
        <f>SUM(E90:H90)</f>
        <v>348</v>
      </c>
      <c r="J90" s="23">
        <f t="shared" si="16"/>
        <v>14</v>
      </c>
      <c r="K90" s="23">
        <f t="shared" si="8"/>
        <v>64</v>
      </c>
      <c r="L90" s="23">
        <f t="shared" si="23"/>
        <v>576</v>
      </c>
      <c r="M90" s="23">
        <f t="shared" si="24"/>
        <v>440</v>
      </c>
      <c r="N90" s="26">
        <f t="shared" si="19"/>
        <v>1094</v>
      </c>
      <c r="O90" s="17">
        <f t="shared" si="20"/>
        <v>3.1436781609195403</v>
      </c>
      <c r="P90" s="46"/>
    </row>
    <row r="91" spans="1:16" ht="15" customHeight="1">
      <c r="A91" s="58"/>
      <c r="B91" s="6" t="s">
        <v>215</v>
      </c>
      <c r="C91" s="40" t="s">
        <v>47</v>
      </c>
      <c r="D91" s="23">
        <v>15</v>
      </c>
      <c r="E91" s="23">
        <v>1</v>
      </c>
      <c r="F91" s="23">
        <v>40</v>
      </c>
      <c r="G91" s="23">
        <v>169</v>
      </c>
      <c r="H91" s="23">
        <v>189</v>
      </c>
      <c r="I91" s="31">
        <f>SUM(E91:H91)</f>
        <v>399</v>
      </c>
      <c r="J91" s="23">
        <f t="shared" si="16"/>
        <v>1</v>
      </c>
      <c r="K91" s="23">
        <f t="shared" si="8"/>
        <v>80</v>
      </c>
      <c r="L91" s="23">
        <f t="shared" si="23"/>
        <v>507</v>
      </c>
      <c r="M91" s="23">
        <f t="shared" si="24"/>
        <v>756</v>
      </c>
      <c r="N91" s="26">
        <f t="shared" si="19"/>
        <v>1344</v>
      </c>
      <c r="O91" s="17">
        <f t="shared" si="20"/>
        <v>3.3684210526315788</v>
      </c>
      <c r="P91" s="46"/>
    </row>
    <row r="92" spans="1:16">
      <c r="A92" s="58"/>
      <c r="B92" s="56" t="s">
        <v>142</v>
      </c>
      <c r="C92" s="57"/>
      <c r="D92" s="10">
        <f>SUM(D89:D91)</f>
        <v>60</v>
      </c>
      <c r="E92" s="10">
        <f>SUM(E89:E91)</f>
        <v>15</v>
      </c>
      <c r="F92" s="10">
        <f>SUM(F89:F91)</f>
        <v>76</v>
      </c>
      <c r="G92" s="10">
        <f>SUM(G89:G91)</f>
        <v>414</v>
      </c>
      <c r="H92" s="10">
        <f>SUM(H89:H91)</f>
        <v>395</v>
      </c>
      <c r="I92" s="10">
        <f>SUM(E92:H92)</f>
        <v>900</v>
      </c>
      <c r="J92" s="24">
        <f t="shared" si="16"/>
        <v>15</v>
      </c>
      <c r="K92" s="24">
        <f t="shared" si="8"/>
        <v>152</v>
      </c>
      <c r="L92" s="24">
        <f t="shared" si="23"/>
        <v>1242</v>
      </c>
      <c r="M92" s="24">
        <f t="shared" si="24"/>
        <v>1580</v>
      </c>
      <c r="N92" s="19">
        <f t="shared" si="19"/>
        <v>2989</v>
      </c>
      <c r="O92" s="16">
        <f t="shared" si="20"/>
        <v>3.3211111111111111</v>
      </c>
      <c r="P92" s="46"/>
    </row>
    <row r="93" spans="1:16">
      <c r="A93" s="44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</row>
    <row r="94" spans="1:16" ht="15" customHeight="1">
      <c r="A94" s="55" t="s">
        <v>48</v>
      </c>
      <c r="B94" s="35" t="s">
        <v>216</v>
      </c>
      <c r="C94" s="40" t="s">
        <v>49</v>
      </c>
      <c r="D94" s="23">
        <v>2</v>
      </c>
      <c r="E94" s="23">
        <v>0</v>
      </c>
      <c r="F94" s="23">
        <v>1</v>
      </c>
      <c r="G94" s="23">
        <v>23</v>
      </c>
      <c r="H94" s="23">
        <v>70</v>
      </c>
      <c r="I94" s="7">
        <f t="shared" ref="I94:I99" si="25">SUM(E94:H94)</f>
        <v>94</v>
      </c>
      <c r="J94" s="23">
        <f t="shared" si="16"/>
        <v>0</v>
      </c>
      <c r="K94" s="23">
        <f t="shared" si="8"/>
        <v>2</v>
      </c>
      <c r="L94" s="23">
        <f t="shared" ref="L94:L99" si="26">G94*3</f>
        <v>69</v>
      </c>
      <c r="M94" s="23">
        <f t="shared" ref="M94:M99" si="27">H94*4</f>
        <v>280</v>
      </c>
      <c r="N94" s="26">
        <f t="shared" si="19"/>
        <v>351</v>
      </c>
      <c r="O94" s="17">
        <f t="shared" si="20"/>
        <v>3.7340425531914891</v>
      </c>
      <c r="P94" s="46">
        <f>SQRT((((1-O99)^2)*E99+((2-O99)^2)*F99+((3-O99)^2)*G99+((4-O99)^2)*H99)/I99)</f>
        <v>0.61428994905577061</v>
      </c>
    </row>
    <row r="95" spans="1:16" ht="15" customHeight="1">
      <c r="A95" s="55"/>
      <c r="B95" s="35" t="s">
        <v>217</v>
      </c>
      <c r="C95" s="40" t="s">
        <v>52</v>
      </c>
      <c r="D95" s="23">
        <v>2</v>
      </c>
      <c r="E95" s="23">
        <v>2</v>
      </c>
      <c r="F95" s="23">
        <v>10</v>
      </c>
      <c r="G95" s="23">
        <v>94</v>
      </c>
      <c r="H95" s="23">
        <v>162</v>
      </c>
      <c r="I95" s="7">
        <f t="shared" si="25"/>
        <v>268</v>
      </c>
      <c r="J95" s="23">
        <f t="shared" si="16"/>
        <v>2</v>
      </c>
      <c r="K95" s="23">
        <f t="shared" si="8"/>
        <v>20</v>
      </c>
      <c r="L95" s="23">
        <f t="shared" si="26"/>
        <v>282</v>
      </c>
      <c r="M95" s="23">
        <f t="shared" si="27"/>
        <v>648</v>
      </c>
      <c r="N95" s="26">
        <f t="shared" si="19"/>
        <v>952</v>
      </c>
      <c r="O95" s="17">
        <f t="shared" si="20"/>
        <v>3.5522388059701493</v>
      </c>
      <c r="P95" s="46"/>
    </row>
    <row r="96" spans="1:16" ht="15" customHeight="1">
      <c r="A96" s="55"/>
      <c r="B96" s="35" t="s">
        <v>218</v>
      </c>
      <c r="C96" s="40" t="s">
        <v>50</v>
      </c>
      <c r="D96" s="23">
        <v>2</v>
      </c>
      <c r="E96" s="23">
        <v>4</v>
      </c>
      <c r="F96" s="23">
        <v>2</v>
      </c>
      <c r="G96" s="23">
        <v>18</v>
      </c>
      <c r="H96" s="23">
        <v>52</v>
      </c>
      <c r="I96" s="7">
        <f t="shared" si="25"/>
        <v>76</v>
      </c>
      <c r="J96" s="23">
        <f t="shared" si="16"/>
        <v>4</v>
      </c>
      <c r="K96" s="23">
        <f t="shared" si="8"/>
        <v>4</v>
      </c>
      <c r="L96" s="23">
        <f t="shared" si="26"/>
        <v>54</v>
      </c>
      <c r="M96" s="23">
        <f t="shared" si="27"/>
        <v>208</v>
      </c>
      <c r="N96" s="26">
        <f t="shared" si="19"/>
        <v>270</v>
      </c>
      <c r="O96" s="17">
        <f t="shared" si="20"/>
        <v>3.5526315789473686</v>
      </c>
      <c r="P96" s="46"/>
    </row>
    <row r="97" spans="1:16" ht="17.25" customHeight="1">
      <c r="A97" s="55"/>
      <c r="B97" s="35" t="s">
        <v>219</v>
      </c>
      <c r="C97" s="40" t="s">
        <v>51</v>
      </c>
      <c r="D97" s="23">
        <v>15</v>
      </c>
      <c r="E97" s="23">
        <v>5</v>
      </c>
      <c r="F97" s="23">
        <v>6</v>
      </c>
      <c r="G97" s="23">
        <v>91</v>
      </c>
      <c r="H97" s="23">
        <v>165</v>
      </c>
      <c r="I97" s="7">
        <f t="shared" si="25"/>
        <v>267</v>
      </c>
      <c r="J97" s="23">
        <f t="shared" si="16"/>
        <v>5</v>
      </c>
      <c r="K97" s="23">
        <f t="shared" si="8"/>
        <v>12</v>
      </c>
      <c r="L97" s="23">
        <f t="shared" si="26"/>
        <v>273</v>
      </c>
      <c r="M97" s="23">
        <f t="shared" si="27"/>
        <v>660</v>
      </c>
      <c r="N97" s="26">
        <f t="shared" si="19"/>
        <v>950</v>
      </c>
      <c r="O97" s="17">
        <f t="shared" si="20"/>
        <v>3.5580524344569286</v>
      </c>
      <c r="P97" s="46"/>
    </row>
    <row r="98" spans="1:16" ht="15" customHeight="1">
      <c r="A98" s="55"/>
      <c r="B98" s="35" t="s">
        <v>220</v>
      </c>
      <c r="C98" s="40" t="s">
        <v>53</v>
      </c>
      <c r="D98" s="23">
        <v>2</v>
      </c>
      <c r="E98" s="23">
        <v>1</v>
      </c>
      <c r="F98" s="23">
        <v>3</v>
      </c>
      <c r="G98" s="23">
        <v>28</v>
      </c>
      <c r="H98" s="23">
        <v>104</v>
      </c>
      <c r="I98" s="7">
        <f t="shared" si="25"/>
        <v>136</v>
      </c>
      <c r="J98" s="23">
        <f t="shared" si="16"/>
        <v>1</v>
      </c>
      <c r="K98" s="23">
        <f t="shared" si="8"/>
        <v>6</v>
      </c>
      <c r="L98" s="23">
        <f t="shared" si="26"/>
        <v>84</v>
      </c>
      <c r="M98" s="23">
        <f t="shared" si="27"/>
        <v>416</v>
      </c>
      <c r="N98" s="26">
        <f t="shared" si="19"/>
        <v>507</v>
      </c>
      <c r="O98" s="17">
        <f t="shared" si="20"/>
        <v>3.7279411764705883</v>
      </c>
      <c r="P98" s="46"/>
    </row>
    <row r="99" spans="1:16">
      <c r="A99" s="55"/>
      <c r="B99" s="56" t="s">
        <v>142</v>
      </c>
      <c r="C99" s="57"/>
      <c r="D99" s="10">
        <f>SUM(D94:D98)</f>
        <v>23</v>
      </c>
      <c r="E99" s="10">
        <f>SUM(E94:E98)</f>
        <v>12</v>
      </c>
      <c r="F99" s="10">
        <f>SUM(F94:F98)</f>
        <v>22</v>
      </c>
      <c r="G99" s="10">
        <f>SUM(G94:G98)</f>
        <v>254</v>
      </c>
      <c r="H99" s="10">
        <f>SUM(H94:H98)</f>
        <v>553</v>
      </c>
      <c r="I99" s="10">
        <f t="shared" si="25"/>
        <v>841</v>
      </c>
      <c r="J99" s="24">
        <f t="shared" si="16"/>
        <v>12</v>
      </c>
      <c r="K99" s="24">
        <f t="shared" si="8"/>
        <v>44</v>
      </c>
      <c r="L99" s="24">
        <f t="shared" si="26"/>
        <v>762</v>
      </c>
      <c r="M99" s="24">
        <f t="shared" si="27"/>
        <v>2212</v>
      </c>
      <c r="N99" s="19">
        <f t="shared" si="19"/>
        <v>3030</v>
      </c>
      <c r="O99" s="16">
        <f t="shared" si="20"/>
        <v>3.6028537455410228</v>
      </c>
      <c r="P99" s="46"/>
    </row>
    <row r="100" spans="1:16">
      <c r="A100" s="44"/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</row>
    <row r="101" spans="1:16" ht="15" customHeight="1">
      <c r="A101" s="58" t="s">
        <v>54</v>
      </c>
      <c r="B101" s="6" t="s">
        <v>221</v>
      </c>
      <c r="C101" s="40" t="s">
        <v>55</v>
      </c>
      <c r="D101" s="23">
        <v>0</v>
      </c>
      <c r="E101" s="23">
        <v>4</v>
      </c>
      <c r="F101" s="23">
        <v>27</v>
      </c>
      <c r="G101" s="23">
        <v>47</v>
      </c>
      <c r="H101" s="23">
        <v>54</v>
      </c>
      <c r="I101" s="31">
        <f t="shared" ref="I101:I106" si="28">SUM(E101:H101)</f>
        <v>132</v>
      </c>
      <c r="J101" s="23">
        <f t="shared" si="16"/>
        <v>4</v>
      </c>
      <c r="K101" s="23">
        <f t="shared" si="8"/>
        <v>54</v>
      </c>
      <c r="L101" s="23">
        <f t="shared" ref="L101:L106" si="29">G101*3</f>
        <v>141</v>
      </c>
      <c r="M101" s="23">
        <f t="shared" ref="M101:M106" si="30">H101*4</f>
        <v>216</v>
      </c>
      <c r="N101" s="26">
        <f t="shared" si="19"/>
        <v>415</v>
      </c>
      <c r="O101" s="17">
        <f t="shared" si="20"/>
        <v>3.143939393939394</v>
      </c>
      <c r="P101" s="46">
        <f>SQRT((((1-O106)^2)*E106+((2-O106)^2)*F106+((3-O106)^2)*G106+((4-O106)^2)*H106)/I106)</f>
        <v>0.74458635356507274</v>
      </c>
    </row>
    <row r="102" spans="1:16" ht="15" customHeight="1">
      <c r="A102" s="58"/>
      <c r="B102" s="6" t="s">
        <v>222</v>
      </c>
      <c r="C102" s="40" t="s">
        <v>56</v>
      </c>
      <c r="D102" s="23">
        <v>4</v>
      </c>
      <c r="E102" s="23">
        <v>0</v>
      </c>
      <c r="F102" s="23">
        <v>20</v>
      </c>
      <c r="G102" s="23">
        <v>44</v>
      </c>
      <c r="H102" s="23">
        <v>58</v>
      </c>
      <c r="I102" s="31">
        <f t="shared" si="28"/>
        <v>122</v>
      </c>
      <c r="J102" s="23">
        <f t="shared" si="16"/>
        <v>0</v>
      </c>
      <c r="K102" s="23">
        <f t="shared" si="8"/>
        <v>40</v>
      </c>
      <c r="L102" s="23">
        <f t="shared" si="29"/>
        <v>132</v>
      </c>
      <c r="M102" s="23">
        <f t="shared" si="30"/>
        <v>232</v>
      </c>
      <c r="N102" s="26">
        <f t="shared" si="19"/>
        <v>404</v>
      </c>
      <c r="O102" s="17">
        <f t="shared" si="20"/>
        <v>3.3114754098360657</v>
      </c>
      <c r="P102" s="46"/>
    </row>
    <row r="103" spans="1:16" ht="15" customHeight="1">
      <c r="A103" s="58"/>
      <c r="B103" s="6" t="s">
        <v>223</v>
      </c>
      <c r="C103" s="42" t="s">
        <v>57</v>
      </c>
      <c r="D103" s="23">
        <v>50</v>
      </c>
      <c r="E103" s="23">
        <v>8</v>
      </c>
      <c r="F103" s="23">
        <v>28</v>
      </c>
      <c r="G103" s="23">
        <v>128</v>
      </c>
      <c r="H103" s="23">
        <v>170</v>
      </c>
      <c r="I103" s="31">
        <f t="shared" si="28"/>
        <v>334</v>
      </c>
      <c r="J103" s="23">
        <f t="shared" si="16"/>
        <v>8</v>
      </c>
      <c r="K103" s="23">
        <f t="shared" si="8"/>
        <v>56</v>
      </c>
      <c r="L103" s="23">
        <f t="shared" si="29"/>
        <v>384</v>
      </c>
      <c r="M103" s="23">
        <f t="shared" si="30"/>
        <v>680</v>
      </c>
      <c r="N103" s="26">
        <f t="shared" si="19"/>
        <v>1128</v>
      </c>
      <c r="O103" s="17">
        <f t="shared" si="20"/>
        <v>3.3772455089820359</v>
      </c>
      <c r="P103" s="46"/>
    </row>
    <row r="104" spans="1:16" ht="15" customHeight="1">
      <c r="A104" s="58"/>
      <c r="B104" s="6" t="s">
        <v>224</v>
      </c>
      <c r="C104" s="40" t="s">
        <v>58</v>
      </c>
      <c r="D104" s="23">
        <v>3</v>
      </c>
      <c r="E104" s="23">
        <v>0</v>
      </c>
      <c r="F104" s="23">
        <v>18</v>
      </c>
      <c r="G104" s="23">
        <v>35</v>
      </c>
      <c r="H104" s="23">
        <v>10</v>
      </c>
      <c r="I104" s="31">
        <f t="shared" si="28"/>
        <v>63</v>
      </c>
      <c r="J104" s="23">
        <f t="shared" si="16"/>
        <v>0</v>
      </c>
      <c r="K104" s="23">
        <f t="shared" si="8"/>
        <v>36</v>
      </c>
      <c r="L104" s="23">
        <f t="shared" si="29"/>
        <v>105</v>
      </c>
      <c r="M104" s="23">
        <f t="shared" si="30"/>
        <v>40</v>
      </c>
      <c r="N104" s="26">
        <f t="shared" si="19"/>
        <v>181</v>
      </c>
      <c r="O104" s="17">
        <f t="shared" si="20"/>
        <v>2.873015873015873</v>
      </c>
      <c r="P104" s="46"/>
    </row>
    <row r="105" spans="1:16" ht="15" customHeight="1">
      <c r="A105" s="58"/>
      <c r="B105" s="6" t="s">
        <v>225</v>
      </c>
      <c r="C105" s="40" t="s">
        <v>59</v>
      </c>
      <c r="D105" s="23">
        <v>13</v>
      </c>
      <c r="E105" s="23">
        <v>0</v>
      </c>
      <c r="F105" s="23">
        <v>4</v>
      </c>
      <c r="G105" s="23">
        <v>57</v>
      </c>
      <c r="H105" s="23">
        <v>58</v>
      </c>
      <c r="I105" s="31">
        <f t="shared" si="28"/>
        <v>119</v>
      </c>
      <c r="J105" s="23">
        <f t="shared" si="16"/>
        <v>0</v>
      </c>
      <c r="K105" s="23">
        <f t="shared" si="8"/>
        <v>8</v>
      </c>
      <c r="L105" s="23">
        <f t="shared" si="29"/>
        <v>171</v>
      </c>
      <c r="M105" s="23">
        <f t="shared" si="30"/>
        <v>232</v>
      </c>
      <c r="N105" s="26">
        <f t="shared" si="19"/>
        <v>411</v>
      </c>
      <c r="O105" s="17">
        <f t="shared" si="20"/>
        <v>3.4537815126050422</v>
      </c>
      <c r="P105" s="46"/>
    </row>
    <row r="106" spans="1:16">
      <c r="A106" s="58"/>
      <c r="B106" s="56" t="s">
        <v>142</v>
      </c>
      <c r="C106" s="57"/>
      <c r="D106" s="10">
        <f>SUM(D101:D105)</f>
        <v>70</v>
      </c>
      <c r="E106" s="10">
        <f>SUM(E101:E105)</f>
        <v>12</v>
      </c>
      <c r="F106" s="10">
        <f>SUM(F101:F105)</f>
        <v>97</v>
      </c>
      <c r="G106" s="10">
        <f>SUM(G101:G105)</f>
        <v>311</v>
      </c>
      <c r="H106" s="10">
        <f>SUM(H101:H105)</f>
        <v>350</v>
      </c>
      <c r="I106" s="10">
        <f t="shared" si="28"/>
        <v>770</v>
      </c>
      <c r="J106" s="24">
        <f t="shared" si="16"/>
        <v>12</v>
      </c>
      <c r="K106" s="24">
        <f t="shared" si="8"/>
        <v>194</v>
      </c>
      <c r="L106" s="24">
        <f t="shared" si="29"/>
        <v>933</v>
      </c>
      <c r="M106" s="24">
        <f t="shared" si="30"/>
        <v>1400</v>
      </c>
      <c r="N106" s="19">
        <f t="shared" si="19"/>
        <v>2539</v>
      </c>
      <c r="O106" s="16">
        <f t="shared" si="20"/>
        <v>3.2974025974025976</v>
      </c>
      <c r="P106" s="46"/>
    </row>
    <row r="107" spans="1:16">
      <c r="A107" s="44"/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</row>
    <row r="108" spans="1:16" ht="21.75" customHeight="1">
      <c r="A108" s="55" t="s">
        <v>110</v>
      </c>
      <c r="B108" s="35" t="s">
        <v>226</v>
      </c>
      <c r="C108" s="40" t="s">
        <v>111</v>
      </c>
      <c r="D108" s="23">
        <v>4</v>
      </c>
      <c r="E108" s="23">
        <v>2</v>
      </c>
      <c r="F108" s="23">
        <v>10</v>
      </c>
      <c r="G108" s="23">
        <v>35</v>
      </c>
      <c r="H108" s="23">
        <v>51</v>
      </c>
      <c r="I108" s="31">
        <f>SUM(E108:H108)</f>
        <v>98</v>
      </c>
      <c r="J108" s="23">
        <f t="shared" si="16"/>
        <v>2</v>
      </c>
      <c r="K108" s="23">
        <f t="shared" si="8"/>
        <v>20</v>
      </c>
      <c r="L108" s="23">
        <f t="shared" ref="L108:L110" si="31">G108*3</f>
        <v>105</v>
      </c>
      <c r="M108" s="23">
        <f t="shared" ref="M108:M110" si="32">H108*4</f>
        <v>204</v>
      </c>
      <c r="N108" s="26">
        <f t="shared" si="19"/>
        <v>331</v>
      </c>
      <c r="O108" s="17">
        <f t="shared" si="20"/>
        <v>3.3775510204081631</v>
      </c>
      <c r="P108" s="46">
        <f>SQRT((((1-O110)^2)*E110+((2-O110)^2)*F110+((3-O110)^2)*G110+((4-O110)^2)*H110)/I110)</f>
        <v>0.73997678171083148</v>
      </c>
    </row>
    <row r="109" spans="1:16" ht="17.25" customHeight="1">
      <c r="A109" s="55"/>
      <c r="B109" s="35" t="s">
        <v>227</v>
      </c>
      <c r="C109" s="40" t="s">
        <v>112</v>
      </c>
      <c r="D109" s="23">
        <v>5</v>
      </c>
      <c r="E109" s="23">
        <v>5</v>
      </c>
      <c r="F109" s="23">
        <v>21</v>
      </c>
      <c r="G109" s="23">
        <v>76</v>
      </c>
      <c r="H109" s="23">
        <v>145</v>
      </c>
      <c r="I109" s="31">
        <f>SUM(E109:H109)</f>
        <v>247</v>
      </c>
      <c r="J109" s="23">
        <f t="shared" si="16"/>
        <v>5</v>
      </c>
      <c r="K109" s="23">
        <f t="shared" ref="K109:K172" si="33">F109*2</f>
        <v>42</v>
      </c>
      <c r="L109" s="23">
        <f t="shared" si="31"/>
        <v>228</v>
      </c>
      <c r="M109" s="23">
        <f t="shared" si="32"/>
        <v>580</v>
      </c>
      <c r="N109" s="26">
        <f t="shared" si="19"/>
        <v>855</v>
      </c>
      <c r="O109" s="17">
        <f t="shared" si="20"/>
        <v>3.4615384615384617</v>
      </c>
      <c r="P109" s="46"/>
    </row>
    <row r="110" spans="1:16">
      <c r="A110" s="55"/>
      <c r="B110" s="56" t="s">
        <v>142</v>
      </c>
      <c r="C110" s="57"/>
      <c r="D110" s="10">
        <f>SUM(D108:D109)</f>
        <v>9</v>
      </c>
      <c r="E110" s="10">
        <f>SUM(E108:E109)</f>
        <v>7</v>
      </c>
      <c r="F110" s="10">
        <f>SUM(F108:F109)</f>
        <v>31</v>
      </c>
      <c r="G110" s="10">
        <f>SUM(G108:G109)</f>
        <v>111</v>
      </c>
      <c r="H110" s="10">
        <f>SUM(H108:H109)</f>
        <v>196</v>
      </c>
      <c r="I110" s="10">
        <f>SUM(E110:H110)</f>
        <v>345</v>
      </c>
      <c r="J110" s="24">
        <f t="shared" si="16"/>
        <v>7</v>
      </c>
      <c r="K110" s="24">
        <f t="shared" si="33"/>
        <v>62</v>
      </c>
      <c r="L110" s="24">
        <f t="shared" si="31"/>
        <v>333</v>
      </c>
      <c r="M110" s="24">
        <f t="shared" si="32"/>
        <v>784</v>
      </c>
      <c r="N110" s="19">
        <f t="shared" si="19"/>
        <v>1186</v>
      </c>
      <c r="O110" s="16">
        <f t="shared" si="20"/>
        <v>3.4376811594202898</v>
      </c>
      <c r="P110" s="46"/>
    </row>
    <row r="111" spans="1:16">
      <c r="A111" s="44"/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</row>
    <row r="112" spans="1:16" ht="18.75" customHeight="1">
      <c r="A112" s="55" t="s">
        <v>108</v>
      </c>
      <c r="B112" s="35" t="s">
        <v>228</v>
      </c>
      <c r="C112" s="40" t="s">
        <v>109</v>
      </c>
      <c r="D112" s="23">
        <v>2</v>
      </c>
      <c r="E112" s="23">
        <v>0</v>
      </c>
      <c r="F112" s="23">
        <v>0</v>
      </c>
      <c r="G112" s="23">
        <v>25</v>
      </c>
      <c r="H112" s="23">
        <v>3</v>
      </c>
      <c r="I112" s="7">
        <f>SUM(E112:H112)</f>
        <v>28</v>
      </c>
      <c r="J112" s="23">
        <f t="shared" si="16"/>
        <v>0</v>
      </c>
      <c r="K112" s="23">
        <f t="shared" si="33"/>
        <v>0</v>
      </c>
      <c r="L112" s="23">
        <f t="shared" ref="L112:L115" si="34">G112*3</f>
        <v>75</v>
      </c>
      <c r="M112" s="23">
        <f t="shared" ref="M112:M115" si="35">H112*4</f>
        <v>12</v>
      </c>
      <c r="N112" s="26">
        <f t="shared" si="19"/>
        <v>87</v>
      </c>
      <c r="O112" s="17">
        <f t="shared" si="20"/>
        <v>3.1071428571428572</v>
      </c>
      <c r="P112" s="46">
        <f>SQRT((((1-O115)^2)*E115+((2-O115)^2)*F115+((3-O115)^2)*G115+((4-O115)^2)*H115)/I115)</f>
        <v>0.57307116693831572</v>
      </c>
    </row>
    <row r="113" spans="1:16" ht="18" customHeight="1">
      <c r="A113" s="55"/>
      <c r="B113" s="35" t="s">
        <v>229</v>
      </c>
      <c r="C113" s="40" t="s">
        <v>23</v>
      </c>
      <c r="D113" s="23">
        <v>15</v>
      </c>
      <c r="E113" s="23">
        <v>0</v>
      </c>
      <c r="F113" s="23">
        <v>11</v>
      </c>
      <c r="G113" s="23">
        <v>23</v>
      </c>
      <c r="H113" s="23">
        <v>77</v>
      </c>
      <c r="I113" s="7">
        <f>SUM(E113:H113)</f>
        <v>111</v>
      </c>
      <c r="J113" s="23">
        <f t="shared" si="16"/>
        <v>0</v>
      </c>
      <c r="K113" s="23">
        <f t="shared" si="33"/>
        <v>22</v>
      </c>
      <c r="L113" s="23">
        <f t="shared" si="34"/>
        <v>69</v>
      </c>
      <c r="M113" s="23">
        <f t="shared" si="35"/>
        <v>308</v>
      </c>
      <c r="N113" s="26">
        <f t="shared" si="19"/>
        <v>399</v>
      </c>
      <c r="O113" s="17">
        <f t="shared" si="20"/>
        <v>3.5945945945945947</v>
      </c>
      <c r="P113" s="46"/>
    </row>
    <row r="114" spans="1:16" ht="15" customHeight="1">
      <c r="A114" s="55"/>
      <c r="B114" s="35" t="s">
        <v>230</v>
      </c>
      <c r="C114" s="40" t="s">
        <v>22</v>
      </c>
      <c r="D114" s="23">
        <v>0</v>
      </c>
      <c r="E114" s="23">
        <v>0</v>
      </c>
      <c r="F114" s="23">
        <v>0</v>
      </c>
      <c r="G114" s="23">
        <v>28</v>
      </c>
      <c r="H114" s="23">
        <v>80</v>
      </c>
      <c r="I114" s="7">
        <f>SUM(E114:H114)</f>
        <v>108</v>
      </c>
      <c r="J114" s="23">
        <f t="shared" si="16"/>
        <v>0</v>
      </c>
      <c r="K114" s="23">
        <f t="shared" si="33"/>
        <v>0</v>
      </c>
      <c r="L114" s="23">
        <f t="shared" si="34"/>
        <v>84</v>
      </c>
      <c r="M114" s="23">
        <f t="shared" si="35"/>
        <v>320</v>
      </c>
      <c r="N114" s="26">
        <f t="shared" si="19"/>
        <v>404</v>
      </c>
      <c r="O114" s="17">
        <f t="shared" si="20"/>
        <v>3.7407407407407409</v>
      </c>
      <c r="P114" s="46"/>
    </row>
    <row r="115" spans="1:16">
      <c r="A115" s="55"/>
      <c r="B115" s="56" t="s">
        <v>142</v>
      </c>
      <c r="C115" s="57"/>
      <c r="D115" s="10">
        <f>SUM(D112:D114)</f>
        <v>17</v>
      </c>
      <c r="E115" s="10">
        <f>SUM(E112:E114)</f>
        <v>0</v>
      </c>
      <c r="F115" s="10">
        <f>SUM(F112:F114)</f>
        <v>11</v>
      </c>
      <c r="G115" s="10">
        <f>SUM(G112:G114)</f>
        <v>76</v>
      </c>
      <c r="H115" s="10">
        <f>SUM(H112:H114)</f>
        <v>160</v>
      </c>
      <c r="I115" s="10">
        <f>SUM(E115:H115)</f>
        <v>247</v>
      </c>
      <c r="J115" s="24">
        <f t="shared" si="16"/>
        <v>0</v>
      </c>
      <c r="K115" s="24">
        <f t="shared" si="33"/>
        <v>22</v>
      </c>
      <c r="L115" s="24">
        <f t="shared" si="34"/>
        <v>228</v>
      </c>
      <c r="M115" s="24">
        <f t="shared" si="35"/>
        <v>640</v>
      </c>
      <c r="N115" s="19">
        <f t="shared" si="19"/>
        <v>890</v>
      </c>
      <c r="O115" s="16">
        <f t="shared" si="20"/>
        <v>3.6032388663967612</v>
      </c>
      <c r="P115" s="46"/>
    </row>
    <row r="116" spans="1:16">
      <c r="A116" s="44"/>
      <c r="B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</row>
    <row r="117" spans="1:16" ht="15" customHeight="1">
      <c r="A117" s="55" t="s">
        <v>104</v>
      </c>
      <c r="B117" s="35" t="s">
        <v>231</v>
      </c>
      <c r="C117" s="40" t="s">
        <v>77</v>
      </c>
      <c r="D117" s="23">
        <v>2</v>
      </c>
      <c r="E117" s="23">
        <v>4</v>
      </c>
      <c r="F117" s="23">
        <v>4</v>
      </c>
      <c r="G117" s="23">
        <v>4</v>
      </c>
      <c r="H117" s="23">
        <v>16</v>
      </c>
      <c r="I117" s="31">
        <f t="shared" ref="I117:I124" si="36">SUM(E117:H117)</f>
        <v>28</v>
      </c>
      <c r="J117" s="23">
        <f t="shared" si="16"/>
        <v>4</v>
      </c>
      <c r="K117" s="23">
        <f t="shared" si="33"/>
        <v>8</v>
      </c>
      <c r="L117" s="23">
        <f t="shared" ref="L117:L124" si="37">G117*3</f>
        <v>12</v>
      </c>
      <c r="M117" s="23">
        <f t="shared" ref="M117:M124" si="38">H117*4</f>
        <v>64</v>
      </c>
      <c r="N117" s="26">
        <f t="shared" si="19"/>
        <v>88</v>
      </c>
      <c r="O117" s="17">
        <f t="shared" si="20"/>
        <v>3.1428571428571428</v>
      </c>
      <c r="P117" s="46">
        <f>SQRT((((1-O124)^2)*E124+((2-O124)^2)*F124+((3-O124)^2)*G124+((4-O124)^2)*H124)/I124)</f>
        <v>0.77506984289426073</v>
      </c>
    </row>
    <row r="118" spans="1:16" ht="15" customHeight="1">
      <c r="A118" s="55"/>
      <c r="B118" s="35" t="s">
        <v>232</v>
      </c>
      <c r="C118" s="40" t="s">
        <v>87</v>
      </c>
      <c r="D118" s="23">
        <v>4</v>
      </c>
      <c r="E118" s="23">
        <v>0</v>
      </c>
      <c r="F118" s="23">
        <v>4</v>
      </c>
      <c r="G118" s="23">
        <v>28</v>
      </c>
      <c r="H118" s="23">
        <v>30</v>
      </c>
      <c r="I118" s="31">
        <f t="shared" si="36"/>
        <v>62</v>
      </c>
      <c r="J118" s="23">
        <f t="shared" si="16"/>
        <v>0</v>
      </c>
      <c r="K118" s="23">
        <f t="shared" si="33"/>
        <v>8</v>
      </c>
      <c r="L118" s="23">
        <f t="shared" si="37"/>
        <v>84</v>
      </c>
      <c r="M118" s="23">
        <f t="shared" si="38"/>
        <v>120</v>
      </c>
      <c r="N118" s="26">
        <f t="shared" si="19"/>
        <v>212</v>
      </c>
      <c r="O118" s="17">
        <f t="shared" si="20"/>
        <v>3.4193548387096775</v>
      </c>
      <c r="P118" s="46"/>
    </row>
    <row r="119" spans="1:16" ht="15" customHeight="1">
      <c r="A119" s="55"/>
      <c r="B119" s="35" t="s">
        <v>233</v>
      </c>
      <c r="C119" s="40" t="s">
        <v>73</v>
      </c>
      <c r="D119" s="23">
        <v>10</v>
      </c>
      <c r="E119" s="23">
        <v>4</v>
      </c>
      <c r="F119" s="23">
        <v>8</v>
      </c>
      <c r="G119" s="23">
        <v>55</v>
      </c>
      <c r="H119" s="23">
        <v>61</v>
      </c>
      <c r="I119" s="31">
        <f t="shared" si="36"/>
        <v>128</v>
      </c>
      <c r="J119" s="23">
        <f t="shared" si="16"/>
        <v>4</v>
      </c>
      <c r="K119" s="23">
        <f t="shared" si="33"/>
        <v>16</v>
      </c>
      <c r="L119" s="23">
        <f t="shared" si="37"/>
        <v>165</v>
      </c>
      <c r="M119" s="23">
        <f t="shared" si="38"/>
        <v>244</v>
      </c>
      <c r="N119" s="26">
        <f t="shared" si="19"/>
        <v>429</v>
      </c>
      <c r="O119" s="17">
        <f t="shared" si="20"/>
        <v>3.3515625</v>
      </c>
      <c r="P119" s="46"/>
    </row>
    <row r="120" spans="1:16" ht="15" customHeight="1">
      <c r="A120" s="55"/>
      <c r="B120" s="35" t="s">
        <v>234</v>
      </c>
      <c r="C120" s="40" t="s">
        <v>105</v>
      </c>
      <c r="D120" s="23">
        <v>9</v>
      </c>
      <c r="E120" s="23">
        <v>6</v>
      </c>
      <c r="F120" s="23">
        <v>14</v>
      </c>
      <c r="G120" s="23">
        <v>49</v>
      </c>
      <c r="H120" s="23">
        <v>78</v>
      </c>
      <c r="I120" s="31">
        <f t="shared" si="36"/>
        <v>147</v>
      </c>
      <c r="J120" s="23">
        <f t="shared" si="16"/>
        <v>6</v>
      </c>
      <c r="K120" s="23">
        <f t="shared" si="33"/>
        <v>28</v>
      </c>
      <c r="L120" s="23">
        <f t="shared" si="37"/>
        <v>147</v>
      </c>
      <c r="M120" s="23">
        <f t="shared" si="38"/>
        <v>312</v>
      </c>
      <c r="N120" s="26">
        <f t="shared" si="19"/>
        <v>493</v>
      </c>
      <c r="O120" s="17">
        <f t="shared" si="20"/>
        <v>3.3537414965986394</v>
      </c>
      <c r="P120" s="46"/>
    </row>
    <row r="121" spans="1:16" ht="15" customHeight="1">
      <c r="A121" s="55"/>
      <c r="B121" s="35" t="s">
        <v>235</v>
      </c>
      <c r="C121" s="40" t="s">
        <v>106</v>
      </c>
      <c r="D121" s="23">
        <v>12</v>
      </c>
      <c r="E121" s="23">
        <v>1</v>
      </c>
      <c r="F121" s="23">
        <v>4</v>
      </c>
      <c r="G121" s="23">
        <v>29</v>
      </c>
      <c r="H121" s="23">
        <v>74</v>
      </c>
      <c r="I121" s="31">
        <f t="shared" si="36"/>
        <v>108</v>
      </c>
      <c r="J121" s="23">
        <f t="shared" si="16"/>
        <v>1</v>
      </c>
      <c r="K121" s="23">
        <f t="shared" si="33"/>
        <v>8</v>
      </c>
      <c r="L121" s="23">
        <f t="shared" si="37"/>
        <v>87</v>
      </c>
      <c r="M121" s="23">
        <f t="shared" si="38"/>
        <v>296</v>
      </c>
      <c r="N121" s="26">
        <f t="shared" si="19"/>
        <v>392</v>
      </c>
      <c r="O121" s="17">
        <f t="shared" si="20"/>
        <v>3.6296296296296298</v>
      </c>
      <c r="P121" s="46"/>
    </row>
    <row r="122" spans="1:16" ht="27" customHeight="1">
      <c r="A122" s="55"/>
      <c r="B122" s="36" t="s">
        <v>236</v>
      </c>
      <c r="C122" s="40" t="s">
        <v>163</v>
      </c>
      <c r="D122" s="23">
        <v>0</v>
      </c>
      <c r="E122" s="23">
        <v>0</v>
      </c>
      <c r="F122" s="23">
        <v>0</v>
      </c>
      <c r="G122" s="23">
        <v>0</v>
      </c>
      <c r="H122" s="23">
        <v>0</v>
      </c>
      <c r="I122" s="31">
        <f t="shared" si="36"/>
        <v>0</v>
      </c>
      <c r="J122" s="23">
        <f t="shared" si="16"/>
        <v>0</v>
      </c>
      <c r="K122" s="23">
        <f t="shared" si="33"/>
        <v>0</v>
      </c>
      <c r="L122" s="23">
        <f t="shared" si="37"/>
        <v>0</v>
      </c>
      <c r="M122" s="23">
        <f t="shared" si="38"/>
        <v>0</v>
      </c>
      <c r="N122" s="26">
        <f t="shared" si="19"/>
        <v>0</v>
      </c>
      <c r="O122" s="17" t="e">
        <f t="shared" si="20"/>
        <v>#DIV/0!</v>
      </c>
      <c r="P122" s="46"/>
    </row>
    <row r="123" spans="1:16" ht="15" customHeight="1">
      <c r="A123" s="55"/>
      <c r="B123" s="35" t="s">
        <v>237</v>
      </c>
      <c r="C123" s="40" t="s">
        <v>107</v>
      </c>
      <c r="D123" s="23">
        <v>0</v>
      </c>
      <c r="E123" s="23">
        <v>3</v>
      </c>
      <c r="F123" s="23">
        <v>24</v>
      </c>
      <c r="G123" s="23">
        <v>35</v>
      </c>
      <c r="H123" s="23">
        <v>88</v>
      </c>
      <c r="I123" s="6">
        <f t="shared" si="36"/>
        <v>150</v>
      </c>
      <c r="J123" s="23">
        <f t="shared" si="16"/>
        <v>3</v>
      </c>
      <c r="K123" s="23">
        <f t="shared" si="33"/>
        <v>48</v>
      </c>
      <c r="L123" s="23">
        <f t="shared" si="37"/>
        <v>105</v>
      </c>
      <c r="M123" s="23">
        <f t="shared" si="38"/>
        <v>352</v>
      </c>
      <c r="N123" s="26">
        <f t="shared" si="19"/>
        <v>508</v>
      </c>
      <c r="O123" s="17">
        <f t="shared" si="20"/>
        <v>3.3866666666666667</v>
      </c>
      <c r="P123" s="46"/>
    </row>
    <row r="124" spans="1:16">
      <c r="A124" s="55"/>
      <c r="B124" s="56" t="s">
        <v>142</v>
      </c>
      <c r="C124" s="57"/>
      <c r="D124" s="10">
        <f>SUM(D117:D123)</f>
        <v>37</v>
      </c>
      <c r="E124" s="10">
        <f>SUM(E117:E123)</f>
        <v>18</v>
      </c>
      <c r="F124" s="10">
        <f>SUM(F117:F123)</f>
        <v>58</v>
      </c>
      <c r="G124" s="10">
        <f>SUM(G117:G123)</f>
        <v>200</v>
      </c>
      <c r="H124" s="10">
        <f>SUM(H117:H123)</f>
        <v>347</v>
      </c>
      <c r="I124" s="10">
        <f t="shared" si="36"/>
        <v>623</v>
      </c>
      <c r="J124" s="24">
        <f t="shared" si="16"/>
        <v>18</v>
      </c>
      <c r="K124" s="24">
        <f t="shared" si="33"/>
        <v>116</v>
      </c>
      <c r="L124" s="24">
        <f t="shared" si="37"/>
        <v>600</v>
      </c>
      <c r="M124" s="24">
        <f t="shared" si="38"/>
        <v>1388</v>
      </c>
      <c r="N124" s="19">
        <f t="shared" si="19"/>
        <v>2122</v>
      </c>
      <c r="O124" s="16">
        <f t="shared" si="20"/>
        <v>3.4060995184590692</v>
      </c>
      <c r="P124" s="46"/>
    </row>
    <row r="125" spans="1:16">
      <c r="A125" s="44"/>
      <c r="B125" s="45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</row>
    <row r="126" spans="1:16" ht="21" customHeight="1">
      <c r="A126" s="55" t="s">
        <v>113</v>
      </c>
      <c r="B126" s="35" t="s">
        <v>238</v>
      </c>
      <c r="C126" s="40" t="s">
        <v>114</v>
      </c>
      <c r="D126" s="23">
        <v>5</v>
      </c>
      <c r="E126" s="23">
        <v>3</v>
      </c>
      <c r="F126" s="23">
        <v>9</v>
      </c>
      <c r="G126" s="23">
        <v>40</v>
      </c>
      <c r="H126" s="23">
        <v>69</v>
      </c>
      <c r="I126" s="31">
        <f>SUM(E126:H126)</f>
        <v>121</v>
      </c>
      <c r="J126" s="23">
        <f t="shared" si="16"/>
        <v>3</v>
      </c>
      <c r="K126" s="23">
        <f t="shared" si="33"/>
        <v>18</v>
      </c>
      <c r="L126" s="23">
        <f t="shared" ref="L126:L129" si="39">G126*3</f>
        <v>120</v>
      </c>
      <c r="M126" s="23">
        <f t="shared" ref="M126:M129" si="40">H126*4</f>
        <v>276</v>
      </c>
      <c r="N126" s="26">
        <f t="shared" si="19"/>
        <v>417</v>
      </c>
      <c r="O126" s="17">
        <f t="shared" si="20"/>
        <v>3.446280991735537</v>
      </c>
      <c r="P126" s="46">
        <f>SQRT((((1-O129)^2)*E129+((2-O129)^2)*F129+((3-O129)^2)*G129+((4-O129)^2)*H129)/I129)</f>
        <v>0.826309315737221</v>
      </c>
    </row>
    <row r="127" spans="1:16" ht="15.75" customHeight="1">
      <c r="A127" s="55"/>
      <c r="B127" s="35" t="s">
        <v>239</v>
      </c>
      <c r="C127" s="40" t="s">
        <v>71</v>
      </c>
      <c r="D127" s="23">
        <v>0</v>
      </c>
      <c r="E127" s="23">
        <v>0</v>
      </c>
      <c r="F127" s="23">
        <v>4</v>
      </c>
      <c r="G127" s="23">
        <v>43</v>
      </c>
      <c r="H127" s="23">
        <v>49</v>
      </c>
      <c r="I127" s="31">
        <f>SUM(E127:H127)</f>
        <v>96</v>
      </c>
      <c r="J127" s="23">
        <f t="shared" si="16"/>
        <v>0</v>
      </c>
      <c r="K127" s="23">
        <f t="shared" si="33"/>
        <v>8</v>
      </c>
      <c r="L127" s="23">
        <f t="shared" si="39"/>
        <v>129</v>
      </c>
      <c r="M127" s="23">
        <f t="shared" si="40"/>
        <v>196</v>
      </c>
      <c r="N127" s="26">
        <f t="shared" si="19"/>
        <v>333</v>
      </c>
      <c r="O127" s="17">
        <f t="shared" si="20"/>
        <v>3.46875</v>
      </c>
      <c r="P127" s="46"/>
    </row>
    <row r="128" spans="1:16" ht="15" customHeight="1">
      <c r="A128" s="55"/>
      <c r="B128" s="35" t="s">
        <v>240</v>
      </c>
      <c r="C128" s="40" t="s">
        <v>115</v>
      </c>
      <c r="D128" s="23">
        <v>0</v>
      </c>
      <c r="E128" s="23">
        <v>11</v>
      </c>
      <c r="F128" s="23">
        <v>18</v>
      </c>
      <c r="G128" s="23">
        <v>30</v>
      </c>
      <c r="H128" s="23">
        <v>31</v>
      </c>
      <c r="I128" s="31">
        <f>SUM(E128:H128)</f>
        <v>90</v>
      </c>
      <c r="J128" s="23">
        <f t="shared" si="16"/>
        <v>11</v>
      </c>
      <c r="K128" s="23">
        <f t="shared" si="33"/>
        <v>36</v>
      </c>
      <c r="L128" s="23">
        <f t="shared" si="39"/>
        <v>90</v>
      </c>
      <c r="M128" s="23">
        <f t="shared" si="40"/>
        <v>124</v>
      </c>
      <c r="N128" s="26">
        <f t="shared" si="19"/>
        <v>261</v>
      </c>
      <c r="O128" s="17">
        <f t="shared" si="20"/>
        <v>2.9</v>
      </c>
      <c r="P128" s="46"/>
    </row>
    <row r="129" spans="1:16">
      <c r="A129" s="55"/>
      <c r="B129" s="56" t="s">
        <v>142</v>
      </c>
      <c r="C129" s="57"/>
      <c r="D129" s="10">
        <f>SUM(D126:D128)</f>
        <v>5</v>
      </c>
      <c r="E129" s="10">
        <f>SUM(E126:E128)</f>
        <v>14</v>
      </c>
      <c r="F129" s="10">
        <f>SUM(F126:F128)</f>
        <v>31</v>
      </c>
      <c r="G129" s="10">
        <f>SUM(G126:G128)</f>
        <v>113</v>
      </c>
      <c r="H129" s="10">
        <f>SUM(H126:H128)</f>
        <v>149</v>
      </c>
      <c r="I129" s="10">
        <f>SUM(E129:H129)</f>
        <v>307</v>
      </c>
      <c r="J129" s="24">
        <f t="shared" si="16"/>
        <v>14</v>
      </c>
      <c r="K129" s="24">
        <f t="shared" si="33"/>
        <v>62</v>
      </c>
      <c r="L129" s="24">
        <f t="shared" si="39"/>
        <v>339</v>
      </c>
      <c r="M129" s="24">
        <f t="shared" si="40"/>
        <v>596</v>
      </c>
      <c r="N129" s="19">
        <f t="shared" si="19"/>
        <v>1011</v>
      </c>
      <c r="O129" s="16">
        <f t="shared" si="20"/>
        <v>3.2931596091205213</v>
      </c>
      <c r="P129" s="46"/>
    </row>
    <row r="130" spans="1:16">
      <c r="A130" s="44"/>
      <c r="B130" s="45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</row>
    <row r="131" spans="1:16" ht="27" customHeight="1">
      <c r="A131" s="55" t="s">
        <v>153</v>
      </c>
      <c r="B131" s="35" t="s">
        <v>241</v>
      </c>
      <c r="C131" s="40" t="s">
        <v>116</v>
      </c>
      <c r="D131" s="23">
        <v>17</v>
      </c>
      <c r="E131" s="23">
        <v>0</v>
      </c>
      <c r="F131" s="23">
        <v>21</v>
      </c>
      <c r="G131" s="23">
        <v>89</v>
      </c>
      <c r="H131" s="23">
        <v>83</v>
      </c>
      <c r="I131" s="31">
        <f t="shared" ref="I131:I136" si="41">SUM(E131:H131)</f>
        <v>193</v>
      </c>
      <c r="J131" s="23">
        <f t="shared" si="16"/>
        <v>0</v>
      </c>
      <c r="K131" s="23">
        <f t="shared" si="33"/>
        <v>42</v>
      </c>
      <c r="L131" s="23">
        <f t="shared" ref="L131:L136" si="42">G131*3</f>
        <v>267</v>
      </c>
      <c r="M131" s="23">
        <f t="shared" ref="M131:M136" si="43">H131*4</f>
        <v>332</v>
      </c>
      <c r="N131" s="26">
        <f t="shared" si="19"/>
        <v>641</v>
      </c>
      <c r="O131" s="17">
        <f t="shared" si="20"/>
        <v>3.321243523316062</v>
      </c>
      <c r="P131" s="46">
        <f>SQRT((((1-O136)^2)*E136+((2-O136)^2)*F136+((3-O136)^2)*G136+((4-O136)^2)*H136)/I136)</f>
        <v>0.71117641048792135</v>
      </c>
    </row>
    <row r="132" spans="1:16" ht="15" customHeight="1">
      <c r="A132" s="55"/>
      <c r="B132" s="35" t="s">
        <v>242</v>
      </c>
      <c r="C132" s="40" t="s">
        <v>23</v>
      </c>
      <c r="D132" s="23">
        <v>0</v>
      </c>
      <c r="E132" s="23">
        <v>2</v>
      </c>
      <c r="F132" s="23">
        <v>27</v>
      </c>
      <c r="G132" s="23">
        <v>47</v>
      </c>
      <c r="H132" s="23">
        <v>86</v>
      </c>
      <c r="I132" s="31">
        <f t="shared" si="41"/>
        <v>162</v>
      </c>
      <c r="J132" s="23">
        <f t="shared" si="16"/>
        <v>2</v>
      </c>
      <c r="K132" s="23">
        <f t="shared" si="33"/>
        <v>54</v>
      </c>
      <c r="L132" s="23">
        <f t="shared" si="42"/>
        <v>141</v>
      </c>
      <c r="M132" s="23">
        <f t="shared" si="43"/>
        <v>344</v>
      </c>
      <c r="N132" s="26">
        <f t="shared" si="19"/>
        <v>541</v>
      </c>
      <c r="O132" s="17">
        <f t="shared" si="20"/>
        <v>3.3395061728395063</v>
      </c>
      <c r="P132" s="46"/>
    </row>
    <row r="133" spans="1:16" ht="15" customHeight="1">
      <c r="A133" s="55"/>
      <c r="B133" s="35" t="s">
        <v>243</v>
      </c>
      <c r="C133" s="40" t="s">
        <v>117</v>
      </c>
      <c r="D133" s="23">
        <v>0</v>
      </c>
      <c r="E133" s="23">
        <v>4</v>
      </c>
      <c r="F133" s="23">
        <v>10</v>
      </c>
      <c r="G133" s="23">
        <v>67</v>
      </c>
      <c r="H133" s="23">
        <v>105</v>
      </c>
      <c r="I133" s="31">
        <f t="shared" si="41"/>
        <v>186</v>
      </c>
      <c r="J133" s="23">
        <f t="shared" si="16"/>
        <v>4</v>
      </c>
      <c r="K133" s="23">
        <f t="shared" si="33"/>
        <v>20</v>
      </c>
      <c r="L133" s="23">
        <f t="shared" si="42"/>
        <v>201</v>
      </c>
      <c r="M133" s="23">
        <f t="shared" si="43"/>
        <v>420</v>
      </c>
      <c r="N133" s="26">
        <f t="shared" si="19"/>
        <v>645</v>
      </c>
      <c r="O133" s="17">
        <f t="shared" si="20"/>
        <v>3.467741935483871</v>
      </c>
      <c r="P133" s="46"/>
    </row>
    <row r="134" spans="1:16" ht="15" customHeight="1">
      <c r="A134" s="55"/>
      <c r="B134" s="35" t="s">
        <v>244</v>
      </c>
      <c r="C134" s="40" t="s">
        <v>87</v>
      </c>
      <c r="D134" s="23">
        <v>6</v>
      </c>
      <c r="E134" s="23">
        <v>0</v>
      </c>
      <c r="F134" s="23">
        <v>9</v>
      </c>
      <c r="G134" s="23">
        <v>17</v>
      </c>
      <c r="H134" s="23">
        <v>22</v>
      </c>
      <c r="I134" s="31">
        <f t="shared" si="41"/>
        <v>48</v>
      </c>
      <c r="J134" s="23">
        <f t="shared" si="16"/>
        <v>0</v>
      </c>
      <c r="K134" s="23">
        <f t="shared" si="33"/>
        <v>18</v>
      </c>
      <c r="L134" s="23">
        <f t="shared" si="42"/>
        <v>51</v>
      </c>
      <c r="M134" s="23">
        <f t="shared" si="43"/>
        <v>88</v>
      </c>
      <c r="N134" s="26">
        <f t="shared" si="19"/>
        <v>157</v>
      </c>
      <c r="O134" s="17">
        <f>N134/I134</f>
        <v>3.2708333333333335</v>
      </c>
      <c r="P134" s="46"/>
    </row>
    <row r="135" spans="1:16" ht="15" customHeight="1">
      <c r="A135" s="55"/>
      <c r="B135" s="35" t="s">
        <v>245</v>
      </c>
      <c r="C135" s="40" t="s">
        <v>118</v>
      </c>
      <c r="D135" s="23">
        <v>15</v>
      </c>
      <c r="E135" s="23">
        <v>0</v>
      </c>
      <c r="F135" s="23">
        <v>7</v>
      </c>
      <c r="G135" s="23">
        <v>41</v>
      </c>
      <c r="H135" s="23">
        <v>33</v>
      </c>
      <c r="I135" s="31">
        <f t="shared" si="41"/>
        <v>81</v>
      </c>
      <c r="J135" s="23">
        <f t="shared" si="16"/>
        <v>0</v>
      </c>
      <c r="K135" s="23">
        <f t="shared" si="33"/>
        <v>14</v>
      </c>
      <c r="L135" s="23">
        <f t="shared" si="42"/>
        <v>123</v>
      </c>
      <c r="M135" s="23">
        <f t="shared" si="43"/>
        <v>132</v>
      </c>
      <c r="N135" s="26">
        <f t="shared" si="19"/>
        <v>269</v>
      </c>
      <c r="O135" s="17">
        <f t="shared" si="20"/>
        <v>3.3209876543209877</v>
      </c>
      <c r="P135" s="46"/>
    </row>
    <row r="136" spans="1:16">
      <c r="A136" s="55"/>
      <c r="B136" s="56" t="s">
        <v>142</v>
      </c>
      <c r="C136" s="57"/>
      <c r="D136" s="10">
        <f>SUM(D131:D135)</f>
        <v>38</v>
      </c>
      <c r="E136" s="10">
        <f>SUM(E131:E135)</f>
        <v>6</v>
      </c>
      <c r="F136" s="10">
        <f>SUM(F131:F135)</f>
        <v>74</v>
      </c>
      <c r="G136" s="10">
        <f>SUM(G131:G135)</f>
        <v>261</v>
      </c>
      <c r="H136" s="10">
        <f>SUM(H131:H135)</f>
        <v>329</v>
      </c>
      <c r="I136" s="10">
        <f t="shared" si="41"/>
        <v>670</v>
      </c>
      <c r="J136" s="24">
        <f t="shared" si="16"/>
        <v>6</v>
      </c>
      <c r="K136" s="24">
        <f t="shared" si="33"/>
        <v>148</v>
      </c>
      <c r="L136" s="24">
        <f t="shared" si="42"/>
        <v>783</v>
      </c>
      <c r="M136" s="24">
        <f t="shared" si="43"/>
        <v>1316</v>
      </c>
      <c r="N136" s="19">
        <f t="shared" si="19"/>
        <v>2253</v>
      </c>
      <c r="O136" s="16">
        <f t="shared" si="20"/>
        <v>3.3626865671641792</v>
      </c>
      <c r="P136" s="46"/>
    </row>
    <row r="137" spans="1:16">
      <c r="A137" s="44"/>
      <c r="B137" s="45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</row>
    <row r="138" spans="1:16" ht="15" customHeight="1">
      <c r="A138" s="48" t="s">
        <v>60</v>
      </c>
      <c r="B138" s="35" t="s">
        <v>292</v>
      </c>
      <c r="C138" s="40" t="s">
        <v>61</v>
      </c>
      <c r="D138" s="23">
        <v>0</v>
      </c>
      <c r="E138" s="23">
        <v>0</v>
      </c>
      <c r="F138" s="23">
        <v>2</v>
      </c>
      <c r="G138" s="23">
        <v>7</v>
      </c>
      <c r="H138" s="23">
        <v>21</v>
      </c>
      <c r="I138" s="31">
        <f>SUM(E138:H138)</f>
        <v>30</v>
      </c>
      <c r="J138" s="23">
        <f t="shared" si="16"/>
        <v>0</v>
      </c>
      <c r="K138" s="23">
        <f t="shared" si="33"/>
        <v>4</v>
      </c>
      <c r="L138" s="23">
        <f t="shared" ref="L138:L142" si="44">G138*3</f>
        <v>21</v>
      </c>
      <c r="M138" s="23">
        <f t="shared" ref="M138:M142" si="45">H138*4</f>
        <v>84</v>
      </c>
      <c r="N138" s="26">
        <f t="shared" si="19"/>
        <v>109</v>
      </c>
      <c r="O138" s="17">
        <f t="shared" si="20"/>
        <v>3.6333333333333333</v>
      </c>
      <c r="P138" s="52">
        <f>SQRT((((1-O142)^2)*E142+((2-O142)^2)*F142+((3-O142)^2)*G142+((4-O142)^2)*H142)/I142)</f>
        <v>0.66587724464120746</v>
      </c>
    </row>
    <row r="139" spans="1:16" ht="15" customHeight="1">
      <c r="A139" s="49"/>
      <c r="B139" s="35" t="s">
        <v>246</v>
      </c>
      <c r="C139" s="40" t="s">
        <v>62</v>
      </c>
      <c r="D139" s="23">
        <v>1</v>
      </c>
      <c r="E139" s="23">
        <v>0</v>
      </c>
      <c r="F139" s="23">
        <v>0</v>
      </c>
      <c r="G139" s="23">
        <v>7</v>
      </c>
      <c r="H139" s="23">
        <v>28</v>
      </c>
      <c r="I139" s="31">
        <f>SUM(E139:H139)</f>
        <v>35</v>
      </c>
      <c r="J139" s="23">
        <f t="shared" si="16"/>
        <v>0</v>
      </c>
      <c r="K139" s="23">
        <f t="shared" si="33"/>
        <v>0</v>
      </c>
      <c r="L139" s="23">
        <f t="shared" si="44"/>
        <v>21</v>
      </c>
      <c r="M139" s="23">
        <f t="shared" si="45"/>
        <v>112</v>
      </c>
      <c r="N139" s="26">
        <f t="shared" si="19"/>
        <v>133</v>
      </c>
      <c r="O139" s="17">
        <f t="shared" si="20"/>
        <v>3.8</v>
      </c>
      <c r="P139" s="53"/>
    </row>
    <row r="140" spans="1:16" ht="15" customHeight="1">
      <c r="A140" s="49"/>
      <c r="B140" s="35" t="s">
        <v>247</v>
      </c>
      <c r="C140" s="40" t="s">
        <v>63</v>
      </c>
      <c r="D140" s="23">
        <v>1</v>
      </c>
      <c r="E140" s="23">
        <v>2</v>
      </c>
      <c r="F140" s="23">
        <v>2</v>
      </c>
      <c r="G140" s="23">
        <v>22</v>
      </c>
      <c r="H140" s="23">
        <v>15</v>
      </c>
      <c r="I140" s="31">
        <f>SUM(E140:H140)</f>
        <v>41</v>
      </c>
      <c r="J140" s="23">
        <f t="shared" si="16"/>
        <v>2</v>
      </c>
      <c r="K140" s="23">
        <f t="shared" si="33"/>
        <v>4</v>
      </c>
      <c r="L140" s="23">
        <f t="shared" si="44"/>
        <v>66</v>
      </c>
      <c r="M140" s="23">
        <f t="shared" si="45"/>
        <v>60</v>
      </c>
      <c r="N140" s="26">
        <f t="shared" si="19"/>
        <v>132</v>
      </c>
      <c r="O140" s="17">
        <f t="shared" si="20"/>
        <v>3.2195121951219514</v>
      </c>
      <c r="P140" s="53"/>
    </row>
    <row r="141" spans="1:16" ht="26.25" customHeight="1">
      <c r="A141" s="49"/>
      <c r="B141" s="35" t="s">
        <v>248</v>
      </c>
      <c r="C141" s="40" t="s">
        <v>164</v>
      </c>
      <c r="D141" s="23">
        <v>1</v>
      </c>
      <c r="E141" s="23">
        <v>0</v>
      </c>
      <c r="F141" s="23">
        <v>9</v>
      </c>
      <c r="G141" s="23">
        <v>22</v>
      </c>
      <c r="H141" s="23">
        <v>58</v>
      </c>
      <c r="I141" s="31">
        <f>SUM(E141:H141)</f>
        <v>89</v>
      </c>
      <c r="J141" s="23">
        <f t="shared" si="16"/>
        <v>0</v>
      </c>
      <c r="K141" s="23">
        <f t="shared" si="33"/>
        <v>18</v>
      </c>
      <c r="L141" s="23">
        <f t="shared" si="44"/>
        <v>66</v>
      </c>
      <c r="M141" s="23">
        <f t="shared" si="45"/>
        <v>232</v>
      </c>
      <c r="N141" s="26">
        <f t="shared" si="19"/>
        <v>316</v>
      </c>
      <c r="O141" s="17">
        <f t="shared" si="20"/>
        <v>3.5505617977528088</v>
      </c>
      <c r="P141" s="53"/>
    </row>
    <row r="142" spans="1:16">
      <c r="A142" s="50"/>
      <c r="B142" s="84" t="s">
        <v>142</v>
      </c>
      <c r="C142" s="85"/>
      <c r="D142" s="10">
        <f>SUM(D138:D141)</f>
        <v>3</v>
      </c>
      <c r="E142" s="10">
        <f>SUM(E138:E141)</f>
        <v>2</v>
      </c>
      <c r="F142" s="10">
        <f>SUM(F138:F141)</f>
        <v>13</v>
      </c>
      <c r="G142" s="10">
        <f>SUM(G138:G141)</f>
        <v>58</v>
      </c>
      <c r="H142" s="10">
        <f>SUM(H138:H141)</f>
        <v>122</v>
      </c>
      <c r="I142" s="10">
        <f>SUM(E142:H142)</f>
        <v>195</v>
      </c>
      <c r="J142" s="24">
        <f t="shared" si="16"/>
        <v>2</v>
      </c>
      <c r="K142" s="24">
        <f t="shared" si="33"/>
        <v>26</v>
      </c>
      <c r="L142" s="24">
        <f t="shared" si="44"/>
        <v>174</v>
      </c>
      <c r="M142" s="24">
        <f t="shared" si="45"/>
        <v>488</v>
      </c>
      <c r="N142" s="19">
        <f t="shared" si="19"/>
        <v>690</v>
      </c>
      <c r="O142" s="16">
        <f t="shared" si="20"/>
        <v>3.5384615384615383</v>
      </c>
      <c r="P142" s="54"/>
    </row>
    <row r="143" spans="1:16">
      <c r="A143" s="44"/>
      <c r="B143" s="45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</row>
    <row r="144" spans="1:16" ht="23.25" customHeight="1">
      <c r="A144" s="55" t="s">
        <v>64</v>
      </c>
      <c r="B144" s="35" t="s">
        <v>251</v>
      </c>
      <c r="C144" s="40" t="s">
        <v>65</v>
      </c>
      <c r="D144" s="23">
        <v>27</v>
      </c>
      <c r="E144" s="23">
        <v>10</v>
      </c>
      <c r="F144" s="23">
        <v>43</v>
      </c>
      <c r="G144" s="23">
        <v>102</v>
      </c>
      <c r="H144" s="23">
        <v>106</v>
      </c>
      <c r="I144" s="31">
        <f>SUM(E144:H144)</f>
        <v>261</v>
      </c>
      <c r="J144" s="23">
        <f t="shared" si="16"/>
        <v>10</v>
      </c>
      <c r="K144" s="23">
        <f t="shared" si="33"/>
        <v>86</v>
      </c>
      <c r="L144" s="23">
        <f t="shared" ref="L144:L145" si="46">G144*3</f>
        <v>306</v>
      </c>
      <c r="M144" s="23">
        <f t="shared" ref="M144:M145" si="47">H144*4</f>
        <v>424</v>
      </c>
      <c r="N144" s="26">
        <f t="shared" si="19"/>
        <v>826</v>
      </c>
      <c r="O144" s="17">
        <f t="shared" si="20"/>
        <v>3.1647509578544062</v>
      </c>
      <c r="P144" s="46">
        <f>SQRT((((1-O145)^2)*E145+((2-O145)^2)*F145+((3-O145)^2)*G145+((4-O145)^2)*H145)/I145)</f>
        <v>0.83486229578328575</v>
      </c>
    </row>
    <row r="145" spans="1:16">
      <c r="A145" s="55"/>
      <c r="B145" s="56" t="s">
        <v>142</v>
      </c>
      <c r="C145" s="57"/>
      <c r="D145" s="11">
        <f>SUM(D144)</f>
        <v>27</v>
      </c>
      <c r="E145" s="11">
        <f>SUM(E144)</f>
        <v>10</v>
      </c>
      <c r="F145" s="11">
        <f>SUM(F144)</f>
        <v>43</v>
      </c>
      <c r="G145" s="11">
        <f>SUM(G144)</f>
        <v>102</v>
      </c>
      <c r="H145" s="11">
        <f>SUM(H144)</f>
        <v>106</v>
      </c>
      <c r="I145" s="10">
        <f>SUM(E145:H145)</f>
        <v>261</v>
      </c>
      <c r="J145" s="24">
        <f t="shared" ref="J145" si="48">E145*1</f>
        <v>10</v>
      </c>
      <c r="K145" s="24">
        <f t="shared" si="33"/>
        <v>86</v>
      </c>
      <c r="L145" s="24">
        <f t="shared" si="46"/>
        <v>306</v>
      </c>
      <c r="M145" s="24">
        <f t="shared" si="47"/>
        <v>424</v>
      </c>
      <c r="N145" s="19">
        <f t="shared" ref="N145" si="49">SUM(J145:M145)</f>
        <v>826</v>
      </c>
      <c r="O145" s="16">
        <f t="shared" ref="O145" si="50">N145/I145</f>
        <v>3.1647509578544062</v>
      </c>
      <c r="P145" s="46"/>
    </row>
    <row r="146" spans="1:16">
      <c r="A146" s="44"/>
      <c r="B146" s="45"/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</row>
    <row r="147" spans="1:16" ht="18.75" customHeight="1">
      <c r="A147" s="55" t="s">
        <v>286</v>
      </c>
      <c r="B147" s="35" t="s">
        <v>249</v>
      </c>
      <c r="C147" s="40" t="s">
        <v>119</v>
      </c>
      <c r="D147" s="23">
        <v>0</v>
      </c>
      <c r="E147" s="23">
        <v>1</v>
      </c>
      <c r="F147" s="23">
        <v>14</v>
      </c>
      <c r="G147" s="23">
        <v>55</v>
      </c>
      <c r="H147" s="23">
        <v>56</v>
      </c>
      <c r="I147" s="31">
        <f>SUM(E147:H147)</f>
        <v>126</v>
      </c>
      <c r="J147" s="23">
        <f t="shared" ref="J147:J149" si="51">E147*1</f>
        <v>1</v>
      </c>
      <c r="K147" s="23">
        <f t="shared" si="33"/>
        <v>28</v>
      </c>
      <c r="L147" s="23">
        <f t="shared" ref="L147:L149" si="52">G147*3</f>
        <v>165</v>
      </c>
      <c r="M147" s="23">
        <f t="shared" ref="M147:M149" si="53">H147*4</f>
        <v>224</v>
      </c>
      <c r="N147" s="26">
        <f t="shared" ref="N147:N149" si="54">SUM(J147:M147)</f>
        <v>418</v>
      </c>
      <c r="O147" s="17">
        <f t="shared" ref="O147:O149" si="55">N147/I147</f>
        <v>3.3174603174603177</v>
      </c>
      <c r="P147" s="46">
        <f>SQRT((((1-O149)^2)*E149+((2-O149)^2)*F149+((3-O149)^2)*G149+((4-O149)^2)*H149)/I149)</f>
        <v>0.69959065412091759</v>
      </c>
    </row>
    <row r="148" spans="1:16" ht="21" customHeight="1">
      <c r="A148" s="55"/>
      <c r="B148" s="35" t="s">
        <v>250</v>
      </c>
      <c r="C148" s="40" t="s">
        <v>120</v>
      </c>
      <c r="D148" s="23">
        <v>0</v>
      </c>
      <c r="E148" s="23">
        <v>3</v>
      </c>
      <c r="F148" s="23">
        <v>5</v>
      </c>
      <c r="G148" s="23">
        <v>48</v>
      </c>
      <c r="H148" s="23">
        <v>58</v>
      </c>
      <c r="I148" s="31">
        <f>SUM(E148:H148)</f>
        <v>114</v>
      </c>
      <c r="J148" s="23">
        <f t="shared" si="51"/>
        <v>3</v>
      </c>
      <c r="K148" s="23">
        <f t="shared" si="33"/>
        <v>10</v>
      </c>
      <c r="L148" s="23">
        <f t="shared" si="52"/>
        <v>144</v>
      </c>
      <c r="M148" s="23">
        <f t="shared" si="53"/>
        <v>232</v>
      </c>
      <c r="N148" s="26">
        <f t="shared" si="54"/>
        <v>389</v>
      </c>
      <c r="O148" s="17">
        <f t="shared" si="55"/>
        <v>3.4122807017543861</v>
      </c>
      <c r="P148" s="46"/>
    </row>
    <row r="149" spans="1:16">
      <c r="A149" s="55"/>
      <c r="B149" s="56" t="s">
        <v>142</v>
      </c>
      <c r="C149" s="57"/>
      <c r="D149" s="10">
        <f>SUM(D147:D148)</f>
        <v>0</v>
      </c>
      <c r="E149" s="10">
        <f>SUM(E147:E148)</f>
        <v>4</v>
      </c>
      <c r="F149" s="10">
        <f>SUM(F147:F148)</f>
        <v>19</v>
      </c>
      <c r="G149" s="10">
        <f>SUM(G147:G148)</f>
        <v>103</v>
      </c>
      <c r="H149" s="10">
        <f>SUM(H147:H148)</f>
        <v>114</v>
      </c>
      <c r="I149" s="10">
        <f>SUM(E149:H149)</f>
        <v>240</v>
      </c>
      <c r="J149" s="24">
        <f t="shared" si="51"/>
        <v>4</v>
      </c>
      <c r="K149" s="24">
        <f t="shared" si="33"/>
        <v>38</v>
      </c>
      <c r="L149" s="24">
        <f t="shared" si="52"/>
        <v>309</v>
      </c>
      <c r="M149" s="24">
        <f t="shared" si="53"/>
        <v>456</v>
      </c>
      <c r="N149" s="19">
        <f t="shared" si="54"/>
        <v>807</v>
      </c>
      <c r="O149" s="16">
        <f t="shared" si="55"/>
        <v>3.3624999999999998</v>
      </c>
      <c r="P149" s="46"/>
    </row>
    <row r="150" spans="1:16">
      <c r="A150" s="44"/>
      <c r="B150" s="45"/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</row>
    <row r="151" spans="1:16" ht="21" customHeight="1">
      <c r="A151" s="55" t="s">
        <v>66</v>
      </c>
      <c r="B151" s="36" t="s">
        <v>252</v>
      </c>
      <c r="C151" s="40" t="s">
        <v>67</v>
      </c>
      <c r="D151" s="23">
        <v>0</v>
      </c>
      <c r="E151" s="23">
        <v>0</v>
      </c>
      <c r="F151" s="23">
        <v>0</v>
      </c>
      <c r="G151" s="23">
        <v>0</v>
      </c>
      <c r="H151" s="23">
        <v>0</v>
      </c>
      <c r="I151" s="31">
        <f>SUM(D151:H151)</f>
        <v>0</v>
      </c>
      <c r="J151" s="23">
        <f t="shared" ref="J151:J152" si="56">E151*1</f>
        <v>0</v>
      </c>
      <c r="K151" s="23">
        <f t="shared" si="33"/>
        <v>0</v>
      </c>
      <c r="L151" s="23">
        <f t="shared" ref="L151:L152" si="57">G151*3</f>
        <v>0</v>
      </c>
      <c r="M151" s="23">
        <f t="shared" ref="M151:M152" si="58">H151*4</f>
        <v>0</v>
      </c>
      <c r="N151" s="26">
        <f t="shared" ref="N151:N152" si="59">SUM(J151:M151)</f>
        <v>0</v>
      </c>
      <c r="O151" s="17">
        <v>0</v>
      </c>
      <c r="P151" s="46">
        <v>0</v>
      </c>
    </row>
    <row r="152" spans="1:16" ht="15" customHeight="1">
      <c r="A152" s="55"/>
      <c r="B152" s="56" t="s">
        <v>142</v>
      </c>
      <c r="C152" s="57"/>
      <c r="D152" s="11">
        <f>SUM(D151)</f>
        <v>0</v>
      </c>
      <c r="E152" s="11">
        <f>SUM(E151)</f>
        <v>0</v>
      </c>
      <c r="F152" s="11">
        <f>SUM(F151)</f>
        <v>0</v>
      </c>
      <c r="G152" s="11">
        <f>SUM(G151)</f>
        <v>0</v>
      </c>
      <c r="H152" s="11">
        <f>SUM(H151)</f>
        <v>0</v>
      </c>
      <c r="I152" s="10">
        <f>SUM(D152:H152)</f>
        <v>0</v>
      </c>
      <c r="J152" s="24">
        <f t="shared" si="56"/>
        <v>0</v>
      </c>
      <c r="K152" s="24">
        <f t="shared" si="33"/>
        <v>0</v>
      </c>
      <c r="L152" s="24">
        <f t="shared" si="57"/>
        <v>0</v>
      </c>
      <c r="M152" s="24">
        <f t="shared" si="58"/>
        <v>0</v>
      </c>
      <c r="N152" s="19">
        <f t="shared" si="59"/>
        <v>0</v>
      </c>
      <c r="O152" s="16">
        <v>0</v>
      </c>
      <c r="P152" s="46"/>
    </row>
    <row r="153" spans="1:16">
      <c r="A153" s="44"/>
      <c r="B153" s="45"/>
      <c r="C153" s="45"/>
      <c r="D153" s="45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</row>
    <row r="154" spans="1:16" ht="39.75" customHeight="1">
      <c r="A154" s="55" t="s">
        <v>68</v>
      </c>
      <c r="B154" s="35" t="s">
        <v>253</v>
      </c>
      <c r="C154" s="40" t="s">
        <v>69</v>
      </c>
      <c r="D154" s="23">
        <v>0</v>
      </c>
      <c r="E154" s="23">
        <v>0</v>
      </c>
      <c r="F154" s="23">
        <v>0</v>
      </c>
      <c r="G154" s="23">
        <v>6</v>
      </c>
      <c r="H154" s="23">
        <v>36</v>
      </c>
      <c r="I154" s="31">
        <f>SUM(E154:H154)</f>
        <v>42</v>
      </c>
      <c r="J154" s="23">
        <f t="shared" ref="J154:J155" si="60">E154*1</f>
        <v>0</v>
      </c>
      <c r="K154" s="23">
        <f t="shared" si="33"/>
        <v>0</v>
      </c>
      <c r="L154" s="23">
        <f t="shared" ref="L154:L155" si="61">G154*3</f>
        <v>18</v>
      </c>
      <c r="M154" s="23">
        <f t="shared" ref="M154:M155" si="62">H154*4</f>
        <v>144</v>
      </c>
      <c r="N154" s="26">
        <f t="shared" ref="N154:N155" si="63">SUM(J154:M154)</f>
        <v>162</v>
      </c>
      <c r="O154" s="17">
        <f t="shared" ref="O154:O155" si="64">N154/I154</f>
        <v>3.8571428571428572</v>
      </c>
      <c r="P154" s="46">
        <f>SQRT((((1-O155)^2)*E155+((2-O155)^2)*F155+((3-O155)^2)*G155+((4-O155)^2)*H155)/I155)</f>
        <v>0.3499271061118826</v>
      </c>
    </row>
    <row r="155" spans="1:16" ht="21.75" customHeight="1">
      <c r="A155" s="55"/>
      <c r="B155" s="56" t="s">
        <v>142</v>
      </c>
      <c r="C155" s="57"/>
      <c r="D155" s="10">
        <f>SUM(D154)</f>
        <v>0</v>
      </c>
      <c r="E155" s="10">
        <f>SUM(E154)</f>
        <v>0</v>
      </c>
      <c r="F155" s="10">
        <f>SUM(F154)</f>
        <v>0</v>
      </c>
      <c r="G155" s="10">
        <f>SUM(G154)</f>
        <v>6</v>
      </c>
      <c r="H155" s="10">
        <f>SUM(H154)</f>
        <v>36</v>
      </c>
      <c r="I155" s="10">
        <f>SUM(E155:H155)</f>
        <v>42</v>
      </c>
      <c r="J155" s="24">
        <f t="shared" si="60"/>
        <v>0</v>
      </c>
      <c r="K155" s="24">
        <f t="shared" si="33"/>
        <v>0</v>
      </c>
      <c r="L155" s="24">
        <f t="shared" si="61"/>
        <v>18</v>
      </c>
      <c r="M155" s="24">
        <f t="shared" si="62"/>
        <v>144</v>
      </c>
      <c r="N155" s="19">
        <f t="shared" si="63"/>
        <v>162</v>
      </c>
      <c r="O155" s="16">
        <f t="shared" si="64"/>
        <v>3.8571428571428572</v>
      </c>
      <c r="P155" s="46"/>
    </row>
    <row r="156" spans="1:16" ht="15.75" customHeight="1">
      <c r="A156" s="44"/>
      <c r="B156" s="45"/>
      <c r="C156" s="45"/>
      <c r="D156" s="45"/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45"/>
      <c r="P156" s="45"/>
    </row>
    <row r="157" spans="1:16" ht="33.75" customHeight="1">
      <c r="A157" s="55" t="s">
        <v>138</v>
      </c>
      <c r="B157" s="35" t="s">
        <v>254</v>
      </c>
      <c r="C157" s="40" t="s">
        <v>139</v>
      </c>
      <c r="D157" s="23">
        <v>8</v>
      </c>
      <c r="E157" s="23">
        <v>2</v>
      </c>
      <c r="F157" s="23">
        <v>3</v>
      </c>
      <c r="G157" s="23">
        <v>44</v>
      </c>
      <c r="H157" s="23">
        <v>75</v>
      </c>
      <c r="I157" s="31">
        <f>SUM(E157:H157)</f>
        <v>124</v>
      </c>
      <c r="J157" s="23">
        <f t="shared" ref="J157:J158" si="65">E157*1</f>
        <v>2</v>
      </c>
      <c r="K157" s="23">
        <f t="shared" si="33"/>
        <v>6</v>
      </c>
      <c r="L157" s="23">
        <f t="shared" ref="L157:L158" si="66">G157*3</f>
        <v>132</v>
      </c>
      <c r="M157" s="23">
        <f t="shared" ref="M157:M158" si="67">H157*4</f>
        <v>300</v>
      </c>
      <c r="N157" s="26">
        <f t="shared" ref="N157:N158" si="68">SUM(J157:M157)</f>
        <v>440</v>
      </c>
      <c r="O157" s="17">
        <f t="shared" ref="O157:O158" si="69">N157/I157</f>
        <v>3.5483870967741935</v>
      </c>
      <c r="P157" s="46">
        <f>SQRT((((1-O158)^2)*E158+((2-O158)^2)*F158+((3-O158)^2)*G158+((4-O158)^2)*H158)/I158)</f>
        <v>0.62675352347501445</v>
      </c>
    </row>
    <row r="158" spans="1:16" ht="21" customHeight="1">
      <c r="A158" s="55"/>
      <c r="B158" s="56" t="s">
        <v>142</v>
      </c>
      <c r="C158" s="57"/>
      <c r="D158" s="10">
        <f>SUM(D157)</f>
        <v>8</v>
      </c>
      <c r="E158" s="10">
        <f>SUM(E157)</f>
        <v>2</v>
      </c>
      <c r="F158" s="10">
        <f>SUM(F157)</f>
        <v>3</v>
      </c>
      <c r="G158" s="10">
        <f>SUM(G157)</f>
        <v>44</v>
      </c>
      <c r="H158" s="10">
        <f>SUM(H157)</f>
        <v>75</v>
      </c>
      <c r="I158" s="10">
        <f>SUM(E158:H158)</f>
        <v>124</v>
      </c>
      <c r="J158" s="24">
        <f t="shared" si="65"/>
        <v>2</v>
      </c>
      <c r="K158" s="24">
        <f t="shared" si="33"/>
        <v>6</v>
      </c>
      <c r="L158" s="24">
        <f t="shared" si="66"/>
        <v>132</v>
      </c>
      <c r="M158" s="24">
        <f t="shared" si="67"/>
        <v>300</v>
      </c>
      <c r="N158" s="19">
        <f t="shared" si="68"/>
        <v>440</v>
      </c>
      <c r="O158" s="16">
        <f t="shared" si="69"/>
        <v>3.5483870967741935</v>
      </c>
      <c r="P158" s="46"/>
    </row>
    <row r="159" spans="1:16">
      <c r="A159" s="44"/>
      <c r="B159" s="45"/>
      <c r="C159" s="45"/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</row>
    <row r="160" spans="1:16" ht="16.5" customHeight="1">
      <c r="A160" s="47" t="s">
        <v>70</v>
      </c>
      <c r="B160" s="37" t="s">
        <v>255</v>
      </c>
      <c r="C160" s="40" t="s">
        <v>71</v>
      </c>
      <c r="D160" s="23">
        <v>3</v>
      </c>
      <c r="E160" s="23">
        <v>5</v>
      </c>
      <c r="F160" s="23">
        <v>25</v>
      </c>
      <c r="G160" s="23">
        <v>39</v>
      </c>
      <c r="H160" s="23">
        <v>42</v>
      </c>
      <c r="I160" s="32">
        <f>SUM(E160:H160)</f>
        <v>111</v>
      </c>
      <c r="J160" s="23">
        <f t="shared" ref="J160:J161" si="70">E160*1</f>
        <v>5</v>
      </c>
      <c r="K160" s="23">
        <f t="shared" si="33"/>
        <v>50</v>
      </c>
      <c r="L160" s="23">
        <f t="shared" ref="L160:L212" si="71">G160*3</f>
        <v>117</v>
      </c>
      <c r="M160" s="23">
        <f t="shared" ref="M160:M212" si="72">H160*4</f>
        <v>168</v>
      </c>
      <c r="N160" s="26">
        <f t="shared" ref="N160:N212" si="73">SUM(J160:M160)</f>
        <v>340</v>
      </c>
      <c r="O160" s="17">
        <f t="shared" ref="O160:O212" si="74">N160/I160</f>
        <v>3.0630630630630629</v>
      </c>
      <c r="P160" s="51">
        <f>SQRT((((1-O161)^2)*E161+((2-O161)^2)*F161+((3-O161)^2)*G161+((4-O161)^2)*H161)/I161)</f>
        <v>0.8830667210697547</v>
      </c>
    </row>
    <row r="161" spans="1:16">
      <c r="A161" s="47"/>
      <c r="B161" s="56" t="s">
        <v>142</v>
      </c>
      <c r="C161" s="57"/>
      <c r="D161" s="10">
        <f>SUM(D160)</f>
        <v>3</v>
      </c>
      <c r="E161" s="10">
        <f>SUM(E160)</f>
        <v>5</v>
      </c>
      <c r="F161" s="10">
        <f>SUM(F160)</f>
        <v>25</v>
      </c>
      <c r="G161" s="10">
        <f>SUM(G160)</f>
        <v>39</v>
      </c>
      <c r="H161" s="10">
        <f>SUM(H160)</f>
        <v>42</v>
      </c>
      <c r="I161" s="10">
        <f>SUM(E161:H161)</f>
        <v>111</v>
      </c>
      <c r="J161" s="24">
        <f t="shared" si="70"/>
        <v>5</v>
      </c>
      <c r="K161" s="24">
        <f t="shared" si="33"/>
        <v>50</v>
      </c>
      <c r="L161" s="24">
        <f t="shared" si="71"/>
        <v>117</v>
      </c>
      <c r="M161" s="24">
        <f t="shared" si="72"/>
        <v>168</v>
      </c>
      <c r="N161" s="19">
        <f t="shared" si="73"/>
        <v>340</v>
      </c>
      <c r="O161" s="16">
        <f t="shared" si="74"/>
        <v>3.0630630630630629</v>
      </c>
      <c r="P161" s="51"/>
    </row>
    <row r="162" spans="1:16">
      <c r="A162" s="44"/>
      <c r="B162" s="45"/>
      <c r="C162" s="45"/>
      <c r="D162" s="45"/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5"/>
    </row>
    <row r="163" spans="1:16" ht="15" customHeight="1">
      <c r="A163" s="48" t="s">
        <v>72</v>
      </c>
      <c r="B163" s="35" t="s">
        <v>256</v>
      </c>
      <c r="C163" s="40" t="s">
        <v>73</v>
      </c>
      <c r="D163" s="23">
        <v>1</v>
      </c>
      <c r="E163" s="23">
        <v>1</v>
      </c>
      <c r="F163" s="23">
        <v>12</v>
      </c>
      <c r="G163" s="23">
        <v>35</v>
      </c>
      <c r="H163" s="23">
        <v>53</v>
      </c>
      <c r="I163" s="31">
        <f>SUM(E163:H163)</f>
        <v>101</v>
      </c>
      <c r="J163" s="23">
        <f t="shared" ref="J163:J166" si="75">E163*1</f>
        <v>1</v>
      </c>
      <c r="K163" s="23">
        <f t="shared" si="33"/>
        <v>24</v>
      </c>
      <c r="L163" s="23">
        <f t="shared" si="71"/>
        <v>105</v>
      </c>
      <c r="M163" s="23">
        <f t="shared" si="72"/>
        <v>212</v>
      </c>
      <c r="N163" s="26">
        <f t="shared" si="73"/>
        <v>342</v>
      </c>
      <c r="O163" s="17">
        <f t="shared" si="74"/>
        <v>3.386138613861386</v>
      </c>
      <c r="P163" s="52">
        <f>SQRT((((1-O166)^2)*E166+((2-O166)^2)*F166+((3-O166)^2)*G166+((4-O166)^2)*H166)/I166)</f>
        <v>0.68644798288262565</v>
      </c>
    </row>
    <row r="164" spans="1:16" ht="15" customHeight="1">
      <c r="A164" s="49"/>
      <c r="B164" s="35" t="s">
        <v>257</v>
      </c>
      <c r="C164" s="40" t="s">
        <v>74</v>
      </c>
      <c r="D164" s="23">
        <v>13</v>
      </c>
      <c r="E164" s="23">
        <v>2</v>
      </c>
      <c r="F164" s="23">
        <v>8</v>
      </c>
      <c r="G164" s="23">
        <v>29</v>
      </c>
      <c r="H164" s="23">
        <v>50</v>
      </c>
      <c r="I164" s="31">
        <f>SUM(E164:H164)</f>
        <v>89</v>
      </c>
      <c r="J164" s="23">
        <f t="shared" si="75"/>
        <v>2</v>
      </c>
      <c r="K164" s="23">
        <f t="shared" si="33"/>
        <v>16</v>
      </c>
      <c r="L164" s="23">
        <f t="shared" si="71"/>
        <v>87</v>
      </c>
      <c r="M164" s="23">
        <f t="shared" si="72"/>
        <v>200</v>
      </c>
      <c r="N164" s="26">
        <f t="shared" si="73"/>
        <v>305</v>
      </c>
      <c r="O164" s="17">
        <f t="shared" si="74"/>
        <v>3.4269662921348316</v>
      </c>
      <c r="P164" s="53"/>
    </row>
    <row r="165" spans="1:16" ht="20.25" customHeight="1">
      <c r="A165" s="49"/>
      <c r="B165" s="35" t="s">
        <v>258</v>
      </c>
      <c r="C165" s="40" t="s">
        <v>75</v>
      </c>
      <c r="D165" s="23">
        <v>27</v>
      </c>
      <c r="E165" s="23">
        <v>0</v>
      </c>
      <c r="F165" s="23">
        <v>3</v>
      </c>
      <c r="G165" s="23">
        <v>30</v>
      </c>
      <c r="H165" s="23">
        <v>66</v>
      </c>
      <c r="I165" s="31">
        <f>SUM(E165:H165)</f>
        <v>99</v>
      </c>
      <c r="J165" s="23">
        <f t="shared" si="75"/>
        <v>0</v>
      </c>
      <c r="K165" s="23">
        <f t="shared" si="33"/>
        <v>6</v>
      </c>
      <c r="L165" s="23">
        <f t="shared" si="71"/>
        <v>90</v>
      </c>
      <c r="M165" s="23">
        <f t="shared" si="72"/>
        <v>264</v>
      </c>
      <c r="N165" s="26">
        <f t="shared" si="73"/>
        <v>360</v>
      </c>
      <c r="O165" s="17">
        <f t="shared" si="74"/>
        <v>3.6363636363636362</v>
      </c>
      <c r="P165" s="53"/>
    </row>
    <row r="166" spans="1:16">
      <c r="A166" s="50"/>
      <c r="B166" s="84" t="s">
        <v>142</v>
      </c>
      <c r="C166" s="85"/>
      <c r="D166" s="10">
        <f>SUM(D163:D165)</f>
        <v>41</v>
      </c>
      <c r="E166" s="10">
        <f>SUM(E163:E165)</f>
        <v>3</v>
      </c>
      <c r="F166" s="10">
        <f>SUM(F163:F165)</f>
        <v>23</v>
      </c>
      <c r="G166" s="10">
        <f>SUM(G163:G165)</f>
        <v>94</v>
      </c>
      <c r="H166" s="10">
        <f>SUM(H163:H165)</f>
        <v>169</v>
      </c>
      <c r="I166" s="10">
        <f>SUM(E166:H166)</f>
        <v>289</v>
      </c>
      <c r="J166" s="24">
        <f t="shared" si="75"/>
        <v>3</v>
      </c>
      <c r="K166" s="24">
        <f t="shared" si="33"/>
        <v>46</v>
      </c>
      <c r="L166" s="24">
        <f t="shared" si="71"/>
        <v>282</v>
      </c>
      <c r="M166" s="24">
        <f t="shared" si="72"/>
        <v>676</v>
      </c>
      <c r="N166" s="19">
        <f t="shared" si="73"/>
        <v>1007</v>
      </c>
      <c r="O166" s="16">
        <f t="shared" si="74"/>
        <v>3.4844290657439445</v>
      </c>
      <c r="P166" s="54"/>
    </row>
    <row r="167" spans="1:16">
      <c r="A167" s="44"/>
      <c r="B167" s="45"/>
      <c r="C167" s="45"/>
      <c r="D167" s="45"/>
      <c r="E167" s="45"/>
      <c r="F167" s="45"/>
      <c r="G167" s="45"/>
      <c r="H167" s="45"/>
      <c r="I167" s="45"/>
      <c r="J167" s="45"/>
      <c r="K167" s="45"/>
      <c r="L167" s="45"/>
      <c r="M167" s="45"/>
      <c r="N167" s="45"/>
      <c r="O167" s="45"/>
      <c r="P167" s="45"/>
    </row>
    <row r="168" spans="1:16" ht="20.25" customHeight="1">
      <c r="A168" s="72" t="s">
        <v>76</v>
      </c>
      <c r="B168" s="38" t="s">
        <v>259</v>
      </c>
      <c r="C168" s="40" t="s">
        <v>77</v>
      </c>
      <c r="D168" s="23">
        <v>34</v>
      </c>
      <c r="E168" s="23">
        <v>1</v>
      </c>
      <c r="F168" s="23">
        <v>10</v>
      </c>
      <c r="G168" s="23">
        <v>57</v>
      </c>
      <c r="H168" s="23">
        <v>120</v>
      </c>
      <c r="I168" s="31">
        <f>SUM(E168:H168)</f>
        <v>188</v>
      </c>
      <c r="J168" s="23">
        <f t="shared" ref="J168:J169" si="76">E168*1</f>
        <v>1</v>
      </c>
      <c r="K168" s="23">
        <f t="shared" si="33"/>
        <v>20</v>
      </c>
      <c r="L168" s="23">
        <f t="shared" si="71"/>
        <v>171</v>
      </c>
      <c r="M168" s="23">
        <f t="shared" si="72"/>
        <v>480</v>
      </c>
      <c r="N168" s="26">
        <f t="shared" si="73"/>
        <v>672</v>
      </c>
      <c r="O168" s="17">
        <f t="shared" si="74"/>
        <v>3.5744680851063828</v>
      </c>
      <c r="P168" s="46">
        <f>SQRT((((1-O169)^2)*E169+((2-O169)^2)*F169+((3-O169)^2)*G169+((4-O169)^2)*H169)/I169)</f>
        <v>0.61866984461909413</v>
      </c>
    </row>
    <row r="169" spans="1:16">
      <c r="A169" s="72"/>
      <c r="B169" s="56" t="s">
        <v>142</v>
      </c>
      <c r="C169" s="57"/>
      <c r="D169" s="11">
        <f>SUM(D168)</f>
        <v>34</v>
      </c>
      <c r="E169" s="11">
        <f>SUM(E168)</f>
        <v>1</v>
      </c>
      <c r="F169" s="11">
        <f>SUM(F168)</f>
        <v>10</v>
      </c>
      <c r="G169" s="11">
        <f>SUM(G168)</f>
        <v>57</v>
      </c>
      <c r="H169" s="11">
        <f>SUM(H168)</f>
        <v>120</v>
      </c>
      <c r="I169" s="10">
        <f>SUM(E169:H169)</f>
        <v>188</v>
      </c>
      <c r="J169" s="24">
        <f t="shared" si="76"/>
        <v>1</v>
      </c>
      <c r="K169" s="24">
        <f t="shared" si="33"/>
        <v>20</v>
      </c>
      <c r="L169" s="24">
        <f t="shared" si="71"/>
        <v>171</v>
      </c>
      <c r="M169" s="24">
        <f t="shared" si="72"/>
        <v>480</v>
      </c>
      <c r="N169" s="19">
        <f t="shared" si="73"/>
        <v>672</v>
      </c>
      <c r="O169" s="16">
        <f t="shared" si="74"/>
        <v>3.5744680851063828</v>
      </c>
      <c r="P169" s="46"/>
    </row>
    <row r="170" spans="1:16">
      <c r="A170" s="44"/>
      <c r="B170" s="45"/>
      <c r="C170" s="45"/>
      <c r="D170" s="45"/>
      <c r="E170" s="45"/>
      <c r="F170" s="45"/>
      <c r="G170" s="45"/>
      <c r="H170" s="45"/>
      <c r="I170" s="45"/>
      <c r="J170" s="45"/>
      <c r="K170" s="45"/>
      <c r="L170" s="45"/>
      <c r="M170" s="45"/>
      <c r="N170" s="45"/>
      <c r="O170" s="45"/>
      <c r="P170" s="45"/>
    </row>
    <row r="171" spans="1:16" ht="15" customHeight="1">
      <c r="A171" s="55" t="s">
        <v>148</v>
      </c>
      <c r="B171" s="36" t="s">
        <v>260</v>
      </c>
      <c r="C171" s="40" t="s">
        <v>87</v>
      </c>
      <c r="D171" s="23">
        <v>0</v>
      </c>
      <c r="E171" s="23">
        <v>0</v>
      </c>
      <c r="F171" s="23">
        <v>1</v>
      </c>
      <c r="G171" s="23">
        <v>30</v>
      </c>
      <c r="H171" s="23">
        <v>23</v>
      </c>
      <c r="I171" s="31">
        <f t="shared" ref="I171:I176" si="77">SUM(E171:H171)</f>
        <v>54</v>
      </c>
      <c r="J171" s="23">
        <f t="shared" ref="J171:J176" si="78">E171*1</f>
        <v>0</v>
      </c>
      <c r="K171" s="23">
        <f t="shared" si="33"/>
        <v>2</v>
      </c>
      <c r="L171" s="23">
        <f t="shared" si="71"/>
        <v>90</v>
      </c>
      <c r="M171" s="23">
        <f t="shared" si="72"/>
        <v>92</v>
      </c>
      <c r="N171" s="26">
        <f t="shared" si="73"/>
        <v>184</v>
      </c>
      <c r="O171" s="17">
        <f t="shared" si="74"/>
        <v>3.4074074074074074</v>
      </c>
      <c r="P171" s="46">
        <f>SQRT((((1-O176)^2)*E176+((2-O176)^2)*F176+((3-O176)^2)*G176+((4-O176)^2)*H176)/I176)</f>
        <v>0.57568352402084855</v>
      </c>
    </row>
    <row r="172" spans="1:16" ht="15" customHeight="1">
      <c r="A172" s="55"/>
      <c r="B172" s="35" t="s">
        <v>261</v>
      </c>
      <c r="C172" s="40" t="s">
        <v>151</v>
      </c>
      <c r="D172" s="23">
        <v>0</v>
      </c>
      <c r="E172" s="23">
        <v>0</v>
      </c>
      <c r="F172" s="23">
        <v>2</v>
      </c>
      <c r="G172" s="23">
        <v>4</v>
      </c>
      <c r="H172" s="23">
        <v>24</v>
      </c>
      <c r="I172" s="31">
        <f t="shared" si="77"/>
        <v>30</v>
      </c>
      <c r="J172" s="23">
        <f t="shared" si="78"/>
        <v>0</v>
      </c>
      <c r="K172" s="23">
        <f t="shared" si="33"/>
        <v>4</v>
      </c>
      <c r="L172" s="23">
        <f t="shared" si="71"/>
        <v>12</v>
      </c>
      <c r="M172" s="23">
        <f t="shared" si="72"/>
        <v>96</v>
      </c>
      <c r="N172" s="26">
        <f t="shared" si="73"/>
        <v>112</v>
      </c>
      <c r="O172" s="17">
        <f t="shared" si="74"/>
        <v>3.7333333333333334</v>
      </c>
      <c r="P172" s="46"/>
    </row>
    <row r="173" spans="1:16" ht="15" customHeight="1">
      <c r="A173" s="55"/>
      <c r="B173" s="35" t="s">
        <v>262</v>
      </c>
      <c r="C173" s="40" t="s">
        <v>121</v>
      </c>
      <c r="D173" s="23">
        <v>0</v>
      </c>
      <c r="E173" s="23">
        <v>0</v>
      </c>
      <c r="F173" s="23">
        <v>2</v>
      </c>
      <c r="G173" s="23">
        <v>11</v>
      </c>
      <c r="H173" s="23">
        <v>41</v>
      </c>
      <c r="I173" s="31">
        <f t="shared" si="77"/>
        <v>54</v>
      </c>
      <c r="J173" s="23">
        <f t="shared" si="78"/>
        <v>0</v>
      </c>
      <c r="K173" s="23">
        <f t="shared" ref="K173:K176" si="79">F173*2</f>
        <v>4</v>
      </c>
      <c r="L173" s="23">
        <f t="shared" si="71"/>
        <v>33</v>
      </c>
      <c r="M173" s="23">
        <f t="shared" si="72"/>
        <v>164</v>
      </c>
      <c r="N173" s="26">
        <f t="shared" si="73"/>
        <v>201</v>
      </c>
      <c r="O173" s="17">
        <f t="shared" si="74"/>
        <v>3.7222222222222223</v>
      </c>
      <c r="P173" s="46"/>
    </row>
    <row r="174" spans="1:16" ht="15" customHeight="1">
      <c r="A174" s="55"/>
      <c r="B174" s="35" t="s">
        <v>263</v>
      </c>
      <c r="C174" s="40" t="s">
        <v>122</v>
      </c>
      <c r="D174" s="23">
        <v>7</v>
      </c>
      <c r="E174" s="23">
        <v>0</v>
      </c>
      <c r="F174" s="23">
        <v>5</v>
      </c>
      <c r="G174" s="23">
        <v>22</v>
      </c>
      <c r="H174" s="23">
        <v>32</v>
      </c>
      <c r="I174" s="31">
        <f t="shared" si="77"/>
        <v>59</v>
      </c>
      <c r="J174" s="23">
        <f t="shared" si="78"/>
        <v>0</v>
      </c>
      <c r="K174" s="23">
        <f t="shared" si="79"/>
        <v>10</v>
      </c>
      <c r="L174" s="23">
        <f t="shared" si="71"/>
        <v>66</v>
      </c>
      <c r="M174" s="23">
        <f t="shared" si="72"/>
        <v>128</v>
      </c>
      <c r="N174" s="26">
        <f t="shared" si="73"/>
        <v>204</v>
      </c>
      <c r="O174" s="17">
        <f t="shared" si="74"/>
        <v>3.4576271186440679</v>
      </c>
      <c r="P174" s="46"/>
    </row>
    <row r="175" spans="1:16" ht="15" customHeight="1">
      <c r="A175" s="55"/>
      <c r="B175" s="35" t="s">
        <v>264</v>
      </c>
      <c r="C175" s="40" t="s">
        <v>123</v>
      </c>
      <c r="D175" s="23">
        <v>0</v>
      </c>
      <c r="E175" s="23">
        <v>0</v>
      </c>
      <c r="F175" s="23">
        <v>0</v>
      </c>
      <c r="G175" s="23">
        <v>14</v>
      </c>
      <c r="H175" s="23">
        <v>22</v>
      </c>
      <c r="I175" s="31">
        <f t="shared" si="77"/>
        <v>36</v>
      </c>
      <c r="J175" s="23">
        <f t="shared" si="78"/>
        <v>0</v>
      </c>
      <c r="K175" s="23">
        <f t="shared" si="79"/>
        <v>0</v>
      </c>
      <c r="L175" s="23">
        <f t="shared" si="71"/>
        <v>42</v>
      </c>
      <c r="M175" s="23">
        <f t="shared" si="72"/>
        <v>88</v>
      </c>
      <c r="N175" s="26">
        <f t="shared" si="73"/>
        <v>130</v>
      </c>
      <c r="O175" s="17">
        <f t="shared" si="74"/>
        <v>3.6111111111111112</v>
      </c>
      <c r="P175" s="46"/>
    </row>
    <row r="176" spans="1:16">
      <c r="A176" s="55"/>
      <c r="B176" s="56" t="s">
        <v>142</v>
      </c>
      <c r="C176" s="57"/>
      <c r="D176" s="10">
        <f>SUM(D171:D175)</f>
        <v>7</v>
      </c>
      <c r="E176" s="10">
        <f>SUM(E171:E175)</f>
        <v>0</v>
      </c>
      <c r="F176" s="10">
        <f>SUM(F171:F175)</f>
        <v>10</v>
      </c>
      <c r="G176" s="10">
        <f>SUM(G171:G175)</f>
        <v>81</v>
      </c>
      <c r="H176" s="10">
        <f>SUM(H171:H175)</f>
        <v>142</v>
      </c>
      <c r="I176" s="10">
        <f t="shared" si="77"/>
        <v>233</v>
      </c>
      <c r="J176" s="24">
        <f t="shared" si="78"/>
        <v>0</v>
      </c>
      <c r="K176" s="24">
        <f t="shared" si="79"/>
        <v>20</v>
      </c>
      <c r="L176" s="24">
        <f t="shared" si="71"/>
        <v>243</v>
      </c>
      <c r="M176" s="24">
        <f t="shared" si="72"/>
        <v>568</v>
      </c>
      <c r="N176" s="19">
        <f t="shared" si="73"/>
        <v>831</v>
      </c>
      <c r="O176" s="16">
        <f t="shared" si="74"/>
        <v>3.5665236051502145</v>
      </c>
      <c r="P176" s="46"/>
    </row>
    <row r="177" spans="1:16">
      <c r="A177" s="44"/>
      <c r="B177" s="45"/>
      <c r="C177" s="45"/>
      <c r="D177" s="45"/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O177" s="45"/>
      <c r="P177" s="45"/>
    </row>
    <row r="178" spans="1:16" ht="15" customHeight="1">
      <c r="A178" s="58" t="s">
        <v>78</v>
      </c>
      <c r="B178" s="6" t="s">
        <v>265</v>
      </c>
      <c r="C178" s="40" t="s">
        <v>79</v>
      </c>
      <c r="D178" s="23">
        <v>0</v>
      </c>
      <c r="E178" s="23">
        <v>0</v>
      </c>
      <c r="F178" s="23">
        <v>9</v>
      </c>
      <c r="G178" s="23">
        <v>55</v>
      </c>
      <c r="H178" s="23">
        <v>122</v>
      </c>
      <c r="I178" s="31">
        <f>SUM(E178:H178)</f>
        <v>186</v>
      </c>
      <c r="J178" s="23">
        <f t="shared" ref="J178:J181" si="80">E178*1</f>
        <v>0</v>
      </c>
      <c r="K178" s="23">
        <f t="shared" ref="K178:K181" si="81">F178*2</f>
        <v>18</v>
      </c>
      <c r="L178" s="23">
        <f t="shared" si="71"/>
        <v>165</v>
      </c>
      <c r="M178" s="23">
        <f t="shared" si="72"/>
        <v>488</v>
      </c>
      <c r="N178" s="26">
        <f t="shared" si="73"/>
        <v>671</v>
      </c>
      <c r="O178" s="17">
        <f t="shared" si="74"/>
        <v>3.60752688172043</v>
      </c>
      <c r="P178" s="46">
        <f>SQRT((((1-O181)^2)*E181+((2-O181)^2)*F181+((3-O181)^2)*G181+((4-O181)^2)*H181)/I181)</f>
        <v>0.6170166660768609</v>
      </c>
    </row>
    <row r="179" spans="1:16" ht="15" customHeight="1">
      <c r="A179" s="58"/>
      <c r="B179" s="6" t="s">
        <v>266</v>
      </c>
      <c r="C179" s="40" t="s">
        <v>80</v>
      </c>
      <c r="D179" s="23">
        <v>2</v>
      </c>
      <c r="E179" s="23">
        <v>1</v>
      </c>
      <c r="F179" s="23">
        <v>17</v>
      </c>
      <c r="G179" s="23">
        <v>92</v>
      </c>
      <c r="H179" s="23">
        <v>122</v>
      </c>
      <c r="I179" s="31">
        <f>SUM(E179:H179)</f>
        <v>232</v>
      </c>
      <c r="J179" s="23">
        <f t="shared" si="80"/>
        <v>1</v>
      </c>
      <c r="K179" s="23">
        <f t="shared" si="81"/>
        <v>34</v>
      </c>
      <c r="L179" s="23">
        <f t="shared" si="71"/>
        <v>276</v>
      </c>
      <c r="M179" s="23">
        <f t="shared" si="72"/>
        <v>488</v>
      </c>
      <c r="N179" s="26">
        <f t="shared" si="73"/>
        <v>799</v>
      </c>
      <c r="O179" s="17">
        <f t="shared" si="74"/>
        <v>3.4439655172413794</v>
      </c>
      <c r="P179" s="46"/>
    </row>
    <row r="180" spans="1:16" ht="15" customHeight="1">
      <c r="A180" s="58"/>
      <c r="B180" s="6" t="s">
        <v>267</v>
      </c>
      <c r="C180" s="40" t="s">
        <v>81</v>
      </c>
      <c r="D180" s="23">
        <v>0</v>
      </c>
      <c r="E180" s="23">
        <v>0</v>
      </c>
      <c r="F180" s="23">
        <v>2</v>
      </c>
      <c r="G180" s="23">
        <v>18</v>
      </c>
      <c r="H180" s="23">
        <v>34</v>
      </c>
      <c r="I180" s="31">
        <f>SUM(E180:H180)</f>
        <v>54</v>
      </c>
      <c r="J180" s="23">
        <f t="shared" si="80"/>
        <v>0</v>
      </c>
      <c r="K180" s="23">
        <f t="shared" si="81"/>
        <v>4</v>
      </c>
      <c r="L180" s="23">
        <f t="shared" si="71"/>
        <v>54</v>
      </c>
      <c r="M180" s="23">
        <f t="shared" si="72"/>
        <v>136</v>
      </c>
      <c r="N180" s="26">
        <f t="shared" si="73"/>
        <v>194</v>
      </c>
      <c r="O180" s="17">
        <f t="shared" si="74"/>
        <v>3.5925925925925926</v>
      </c>
      <c r="P180" s="46"/>
    </row>
    <row r="181" spans="1:16">
      <c r="A181" s="58"/>
      <c r="B181" s="56" t="s">
        <v>142</v>
      </c>
      <c r="C181" s="57"/>
      <c r="D181" s="10">
        <f>SUM(D178:D180)</f>
        <v>2</v>
      </c>
      <c r="E181" s="10">
        <f>SUM(E178:E180)</f>
        <v>1</v>
      </c>
      <c r="F181" s="10">
        <f>SUM(F178:F180)</f>
        <v>28</v>
      </c>
      <c r="G181" s="10">
        <f>SUM(G178:G180)</f>
        <v>165</v>
      </c>
      <c r="H181" s="10">
        <f>SUM(H178:H180)</f>
        <v>278</v>
      </c>
      <c r="I181" s="10">
        <f>SUM(E181:H181)</f>
        <v>472</v>
      </c>
      <c r="J181" s="24">
        <f t="shared" si="80"/>
        <v>1</v>
      </c>
      <c r="K181" s="24">
        <f t="shared" si="81"/>
        <v>56</v>
      </c>
      <c r="L181" s="24">
        <f t="shared" si="71"/>
        <v>495</v>
      </c>
      <c r="M181" s="24">
        <f t="shared" si="72"/>
        <v>1112</v>
      </c>
      <c r="N181" s="19">
        <f t="shared" si="73"/>
        <v>1664</v>
      </c>
      <c r="O181" s="16">
        <f t="shared" si="74"/>
        <v>3.5254237288135593</v>
      </c>
      <c r="P181" s="46"/>
    </row>
    <row r="182" spans="1:16">
      <c r="A182" s="44"/>
      <c r="B182" s="45"/>
      <c r="C182" s="45"/>
      <c r="D182" s="45"/>
      <c r="E182" s="45"/>
      <c r="F182" s="45"/>
      <c r="G182" s="45"/>
      <c r="H182" s="45"/>
      <c r="I182" s="45"/>
      <c r="J182" s="45"/>
      <c r="K182" s="45"/>
      <c r="L182" s="45"/>
      <c r="M182" s="45"/>
      <c r="N182" s="45"/>
      <c r="O182" s="45"/>
      <c r="P182" s="45"/>
    </row>
    <row r="183" spans="1:16" ht="15" customHeight="1">
      <c r="A183" s="55" t="s">
        <v>82</v>
      </c>
      <c r="B183" s="35" t="s">
        <v>268</v>
      </c>
      <c r="C183" s="40" t="s">
        <v>83</v>
      </c>
      <c r="D183" s="23">
        <v>18</v>
      </c>
      <c r="E183" s="23">
        <v>12</v>
      </c>
      <c r="F183" s="23">
        <v>23</v>
      </c>
      <c r="G183" s="23">
        <v>102</v>
      </c>
      <c r="H183" s="23">
        <v>67</v>
      </c>
      <c r="I183" s="32">
        <f>SUM(E183:H183)</f>
        <v>204</v>
      </c>
      <c r="J183" s="23">
        <f t="shared" ref="J183:J187" si="82">E183*1</f>
        <v>12</v>
      </c>
      <c r="K183" s="23">
        <f t="shared" ref="K183:K187" si="83">F183*2</f>
        <v>46</v>
      </c>
      <c r="L183" s="23">
        <f t="shared" si="71"/>
        <v>306</v>
      </c>
      <c r="M183" s="23">
        <f t="shared" si="72"/>
        <v>268</v>
      </c>
      <c r="N183" s="26">
        <f t="shared" si="73"/>
        <v>632</v>
      </c>
      <c r="O183" s="17">
        <f t="shared" si="74"/>
        <v>3.0980392156862746</v>
      </c>
      <c r="P183" s="51">
        <f>SQRT((((1-O187)^2)*E187+((2-O187)^2)*F187+((3-O187)^2)*G187+((4-O187)^2)*H187)/I187)</f>
        <v>0.85595778469989137</v>
      </c>
    </row>
    <row r="184" spans="1:16" ht="15" customHeight="1">
      <c r="A184" s="55"/>
      <c r="B184" s="35" t="s">
        <v>269</v>
      </c>
      <c r="C184" s="40" t="s">
        <v>84</v>
      </c>
      <c r="D184" s="23">
        <v>2</v>
      </c>
      <c r="E184" s="23">
        <v>13</v>
      </c>
      <c r="F184" s="23">
        <v>7</v>
      </c>
      <c r="G184" s="23">
        <v>29</v>
      </c>
      <c r="H184" s="23">
        <v>39</v>
      </c>
      <c r="I184" s="32">
        <f>SUM(E184:H184)</f>
        <v>88</v>
      </c>
      <c r="J184" s="23">
        <f t="shared" si="82"/>
        <v>13</v>
      </c>
      <c r="K184" s="23">
        <f t="shared" si="83"/>
        <v>14</v>
      </c>
      <c r="L184" s="23">
        <f t="shared" si="71"/>
        <v>87</v>
      </c>
      <c r="M184" s="23">
        <f t="shared" si="72"/>
        <v>156</v>
      </c>
      <c r="N184" s="26">
        <f t="shared" si="73"/>
        <v>270</v>
      </c>
      <c r="O184" s="17">
        <f t="shared" si="74"/>
        <v>3.0681818181818183</v>
      </c>
      <c r="P184" s="51"/>
    </row>
    <row r="185" spans="1:16" ht="15" customHeight="1">
      <c r="A185" s="55"/>
      <c r="B185" s="35" t="s">
        <v>270</v>
      </c>
      <c r="C185" s="40" t="s">
        <v>85</v>
      </c>
      <c r="D185" s="23">
        <v>2</v>
      </c>
      <c r="E185" s="23">
        <v>1</v>
      </c>
      <c r="F185" s="23">
        <v>15</v>
      </c>
      <c r="G185" s="23">
        <v>29</v>
      </c>
      <c r="H185" s="23">
        <v>43</v>
      </c>
      <c r="I185" s="32">
        <f>SUM(E185:H185)</f>
        <v>88</v>
      </c>
      <c r="J185" s="23">
        <f t="shared" si="82"/>
        <v>1</v>
      </c>
      <c r="K185" s="23">
        <f t="shared" si="83"/>
        <v>30</v>
      </c>
      <c r="L185" s="23">
        <f t="shared" si="71"/>
        <v>87</v>
      </c>
      <c r="M185" s="23">
        <f t="shared" si="72"/>
        <v>172</v>
      </c>
      <c r="N185" s="26">
        <f t="shared" si="73"/>
        <v>290</v>
      </c>
      <c r="O185" s="17">
        <f t="shared" si="74"/>
        <v>3.2954545454545454</v>
      </c>
      <c r="P185" s="51"/>
    </row>
    <row r="186" spans="1:16" ht="15" customHeight="1">
      <c r="A186" s="55"/>
      <c r="B186" s="35" t="s">
        <v>271</v>
      </c>
      <c r="C186" s="40" t="s">
        <v>86</v>
      </c>
      <c r="D186" s="23">
        <v>4</v>
      </c>
      <c r="E186" s="23">
        <v>0</v>
      </c>
      <c r="F186" s="23">
        <v>29</v>
      </c>
      <c r="G186" s="23">
        <v>41</v>
      </c>
      <c r="H186" s="23">
        <v>46</v>
      </c>
      <c r="I186" s="32">
        <f>SUM(E186:H186)</f>
        <v>116</v>
      </c>
      <c r="J186" s="23">
        <f t="shared" si="82"/>
        <v>0</v>
      </c>
      <c r="K186" s="23">
        <f t="shared" si="83"/>
        <v>58</v>
      </c>
      <c r="L186" s="23">
        <f t="shared" si="71"/>
        <v>123</v>
      </c>
      <c r="M186" s="23">
        <f t="shared" si="72"/>
        <v>184</v>
      </c>
      <c r="N186" s="26">
        <f t="shared" si="73"/>
        <v>365</v>
      </c>
      <c r="O186" s="17">
        <f t="shared" si="74"/>
        <v>3.146551724137931</v>
      </c>
      <c r="P186" s="51"/>
    </row>
    <row r="187" spans="1:16">
      <c r="A187" s="55"/>
      <c r="B187" s="56" t="s">
        <v>142</v>
      </c>
      <c r="C187" s="57"/>
      <c r="D187" s="10">
        <f>SUM(D183:D186)</f>
        <v>26</v>
      </c>
      <c r="E187" s="10">
        <f>SUM(E183:E186)</f>
        <v>26</v>
      </c>
      <c r="F187" s="10">
        <f>SUM(F183:F186)</f>
        <v>74</v>
      </c>
      <c r="G187" s="10">
        <f>SUM(G183:G186)</f>
        <v>201</v>
      </c>
      <c r="H187" s="10">
        <f>SUM(H183:H186)</f>
        <v>195</v>
      </c>
      <c r="I187" s="10">
        <f>SUM(E187:H187)</f>
        <v>496</v>
      </c>
      <c r="J187" s="24">
        <f t="shared" si="82"/>
        <v>26</v>
      </c>
      <c r="K187" s="24">
        <f t="shared" si="83"/>
        <v>148</v>
      </c>
      <c r="L187" s="24">
        <f t="shared" si="71"/>
        <v>603</v>
      </c>
      <c r="M187" s="24">
        <f t="shared" si="72"/>
        <v>780</v>
      </c>
      <c r="N187" s="19">
        <f t="shared" si="73"/>
        <v>1557</v>
      </c>
      <c r="O187" s="16">
        <f t="shared" si="74"/>
        <v>3.1391129032258065</v>
      </c>
      <c r="P187" s="51"/>
    </row>
    <row r="188" spans="1:16">
      <c r="A188" s="44"/>
      <c r="B188" s="45"/>
      <c r="C188" s="45"/>
      <c r="D188" s="45"/>
      <c r="E188" s="45"/>
      <c r="F188" s="45"/>
      <c r="G188" s="45"/>
      <c r="H188" s="45"/>
      <c r="I188" s="45"/>
      <c r="J188" s="45"/>
      <c r="K188" s="45"/>
      <c r="L188" s="45"/>
      <c r="M188" s="45"/>
      <c r="N188" s="45"/>
      <c r="O188" s="45"/>
      <c r="P188" s="45"/>
    </row>
    <row r="189" spans="1:16" ht="19.5" customHeight="1">
      <c r="A189" s="55" t="s">
        <v>88</v>
      </c>
      <c r="B189" s="36" t="s">
        <v>287</v>
      </c>
      <c r="C189" s="40" t="s">
        <v>87</v>
      </c>
      <c r="D189" s="23">
        <v>8</v>
      </c>
      <c r="E189" s="23">
        <v>1</v>
      </c>
      <c r="F189" s="23">
        <v>4</v>
      </c>
      <c r="G189" s="23">
        <v>29</v>
      </c>
      <c r="H189" s="23">
        <v>120</v>
      </c>
      <c r="I189" s="31">
        <f>SUM(E189:H189)</f>
        <v>154</v>
      </c>
      <c r="J189" s="23">
        <f t="shared" ref="J189:J190" si="84">E189*1</f>
        <v>1</v>
      </c>
      <c r="K189" s="23">
        <f t="shared" ref="K189:K190" si="85">F189*2</f>
        <v>8</v>
      </c>
      <c r="L189" s="23">
        <f t="shared" si="71"/>
        <v>87</v>
      </c>
      <c r="M189" s="23">
        <f t="shared" si="72"/>
        <v>480</v>
      </c>
      <c r="N189" s="26">
        <f t="shared" si="73"/>
        <v>576</v>
      </c>
      <c r="O189" s="17">
        <f t="shared" si="74"/>
        <v>3.7402597402597402</v>
      </c>
      <c r="P189" s="46">
        <f>SQRT((((1-O190)^2)*E190+((2-O190)^2)*F190+((3-O190)^2)*G190+((4-O190)^2)*H190)/I190)</f>
        <v>0.53215068178046443</v>
      </c>
    </row>
    <row r="190" spans="1:16">
      <c r="A190" s="55"/>
      <c r="B190" s="56" t="s">
        <v>142</v>
      </c>
      <c r="C190" s="57"/>
      <c r="D190" s="10">
        <f>SUM(D189)</f>
        <v>8</v>
      </c>
      <c r="E190" s="10">
        <f>SUM(E189)</f>
        <v>1</v>
      </c>
      <c r="F190" s="10">
        <f>SUM(F189)</f>
        <v>4</v>
      </c>
      <c r="G190" s="10">
        <f>SUM(G189)</f>
        <v>29</v>
      </c>
      <c r="H190" s="10">
        <f>SUM(H189)</f>
        <v>120</v>
      </c>
      <c r="I190" s="10">
        <f>SUM(E190:H190)</f>
        <v>154</v>
      </c>
      <c r="J190" s="24">
        <f t="shared" si="84"/>
        <v>1</v>
      </c>
      <c r="K190" s="24">
        <f t="shared" si="85"/>
        <v>8</v>
      </c>
      <c r="L190" s="24">
        <f t="shared" si="71"/>
        <v>87</v>
      </c>
      <c r="M190" s="24">
        <f t="shared" si="72"/>
        <v>480</v>
      </c>
      <c r="N190" s="19">
        <f t="shared" si="73"/>
        <v>576</v>
      </c>
      <c r="O190" s="16">
        <f t="shared" si="74"/>
        <v>3.7402597402597402</v>
      </c>
      <c r="P190" s="46"/>
    </row>
    <row r="191" spans="1:16">
      <c r="A191" s="44"/>
      <c r="B191" s="45"/>
      <c r="C191" s="45"/>
      <c r="D191" s="45"/>
      <c r="E191" s="45"/>
      <c r="F191" s="45"/>
      <c r="G191" s="45"/>
      <c r="H191" s="45"/>
      <c r="I191" s="45"/>
      <c r="J191" s="45"/>
      <c r="K191" s="45"/>
      <c r="L191" s="45"/>
      <c r="M191" s="45"/>
      <c r="N191" s="45"/>
      <c r="O191" s="45"/>
      <c r="P191" s="45"/>
    </row>
    <row r="192" spans="1:16" ht="15" customHeight="1">
      <c r="A192" s="58" t="s">
        <v>89</v>
      </c>
      <c r="B192" s="6" t="s">
        <v>272</v>
      </c>
      <c r="C192" s="40" t="s">
        <v>90</v>
      </c>
      <c r="D192" s="23">
        <v>2</v>
      </c>
      <c r="E192" s="23">
        <v>1</v>
      </c>
      <c r="F192" s="23">
        <v>20</v>
      </c>
      <c r="G192" s="23">
        <v>63</v>
      </c>
      <c r="H192" s="23">
        <v>34</v>
      </c>
      <c r="I192" s="31">
        <f t="shared" ref="I192:I197" si="86">SUM(E192:H192)</f>
        <v>118</v>
      </c>
      <c r="J192" s="23">
        <f t="shared" ref="J192:J197" si="87">E192*1</f>
        <v>1</v>
      </c>
      <c r="K192" s="23">
        <f t="shared" ref="K192:K197" si="88">F192*2</f>
        <v>40</v>
      </c>
      <c r="L192" s="23">
        <f t="shared" si="71"/>
        <v>189</v>
      </c>
      <c r="M192" s="23">
        <f t="shared" si="72"/>
        <v>136</v>
      </c>
      <c r="N192" s="26">
        <f t="shared" si="73"/>
        <v>366</v>
      </c>
      <c r="O192" s="17">
        <f t="shared" si="74"/>
        <v>3.1016949152542375</v>
      </c>
      <c r="P192" s="46">
        <f>SQRT((((1-O197)^2)*E197+((2-O197)^2)*F197+((3-O197)^2)*G197+((4-O197)^2)*H197)/I197)</f>
        <v>0.77790122477129819</v>
      </c>
    </row>
    <row r="193" spans="1:16" ht="15" customHeight="1">
      <c r="A193" s="58"/>
      <c r="B193" s="6" t="s">
        <v>273</v>
      </c>
      <c r="C193" s="40" t="s">
        <v>91</v>
      </c>
      <c r="D193" s="23">
        <v>2</v>
      </c>
      <c r="E193" s="23">
        <v>6</v>
      </c>
      <c r="F193" s="23">
        <v>13</v>
      </c>
      <c r="G193" s="23">
        <v>64</v>
      </c>
      <c r="H193" s="23">
        <v>47</v>
      </c>
      <c r="I193" s="31">
        <f t="shared" si="86"/>
        <v>130</v>
      </c>
      <c r="J193" s="23">
        <f t="shared" si="87"/>
        <v>6</v>
      </c>
      <c r="K193" s="23">
        <f t="shared" si="88"/>
        <v>26</v>
      </c>
      <c r="L193" s="23">
        <f t="shared" si="71"/>
        <v>192</v>
      </c>
      <c r="M193" s="23">
        <f t="shared" si="72"/>
        <v>188</v>
      </c>
      <c r="N193" s="26">
        <f t="shared" si="73"/>
        <v>412</v>
      </c>
      <c r="O193" s="17">
        <f t="shared" si="74"/>
        <v>3.1692307692307691</v>
      </c>
      <c r="P193" s="46"/>
    </row>
    <row r="194" spans="1:16" ht="15" customHeight="1">
      <c r="A194" s="58"/>
      <c r="B194" s="6" t="s">
        <v>274</v>
      </c>
      <c r="C194" s="40" t="s">
        <v>92</v>
      </c>
      <c r="D194" s="23">
        <v>2</v>
      </c>
      <c r="E194" s="23">
        <v>8</v>
      </c>
      <c r="F194" s="23">
        <v>19</v>
      </c>
      <c r="G194" s="23">
        <v>73</v>
      </c>
      <c r="H194" s="23">
        <v>84</v>
      </c>
      <c r="I194" s="31">
        <f t="shared" si="86"/>
        <v>184</v>
      </c>
      <c r="J194" s="23">
        <f t="shared" si="87"/>
        <v>8</v>
      </c>
      <c r="K194" s="23">
        <f t="shared" si="88"/>
        <v>38</v>
      </c>
      <c r="L194" s="23">
        <f t="shared" si="71"/>
        <v>219</v>
      </c>
      <c r="M194" s="23">
        <f t="shared" si="72"/>
        <v>336</v>
      </c>
      <c r="N194" s="26">
        <f t="shared" si="73"/>
        <v>601</v>
      </c>
      <c r="O194" s="17">
        <f t="shared" si="74"/>
        <v>3.2663043478260869</v>
      </c>
      <c r="P194" s="46"/>
    </row>
    <row r="195" spans="1:16" ht="15" customHeight="1">
      <c r="A195" s="58"/>
      <c r="B195" s="6" t="s">
        <v>275</v>
      </c>
      <c r="C195" s="40" t="s">
        <v>93</v>
      </c>
      <c r="D195" s="23">
        <v>6</v>
      </c>
      <c r="E195" s="23">
        <v>0</v>
      </c>
      <c r="F195" s="23">
        <v>11</v>
      </c>
      <c r="G195" s="23">
        <v>25</v>
      </c>
      <c r="H195" s="23">
        <v>36</v>
      </c>
      <c r="I195" s="31">
        <f t="shared" si="86"/>
        <v>72</v>
      </c>
      <c r="J195" s="23">
        <f t="shared" si="87"/>
        <v>0</v>
      </c>
      <c r="K195" s="23">
        <f t="shared" si="88"/>
        <v>22</v>
      </c>
      <c r="L195" s="23">
        <f t="shared" si="71"/>
        <v>75</v>
      </c>
      <c r="M195" s="23">
        <f t="shared" si="72"/>
        <v>144</v>
      </c>
      <c r="N195" s="26">
        <f t="shared" si="73"/>
        <v>241</v>
      </c>
      <c r="O195" s="17">
        <f t="shared" si="74"/>
        <v>3.3472222222222223</v>
      </c>
      <c r="P195" s="46"/>
    </row>
    <row r="196" spans="1:16" ht="15" customHeight="1">
      <c r="A196" s="58"/>
      <c r="B196" s="6" t="s">
        <v>276</v>
      </c>
      <c r="C196" s="40" t="s">
        <v>94</v>
      </c>
      <c r="D196" s="23">
        <v>0</v>
      </c>
      <c r="E196" s="23">
        <v>1</v>
      </c>
      <c r="F196" s="23">
        <v>8</v>
      </c>
      <c r="G196" s="23">
        <v>13</v>
      </c>
      <c r="H196" s="23">
        <v>14</v>
      </c>
      <c r="I196" s="31">
        <f t="shared" si="86"/>
        <v>36</v>
      </c>
      <c r="J196" s="23">
        <f t="shared" si="87"/>
        <v>1</v>
      </c>
      <c r="K196" s="23">
        <f t="shared" si="88"/>
        <v>16</v>
      </c>
      <c r="L196" s="23">
        <f t="shared" si="71"/>
        <v>39</v>
      </c>
      <c r="M196" s="23">
        <f t="shared" si="72"/>
        <v>56</v>
      </c>
      <c r="N196" s="26">
        <f t="shared" si="73"/>
        <v>112</v>
      </c>
      <c r="O196" s="17">
        <f t="shared" si="74"/>
        <v>3.1111111111111112</v>
      </c>
      <c r="P196" s="46"/>
    </row>
    <row r="197" spans="1:16">
      <c r="A197" s="58"/>
      <c r="B197" s="56" t="s">
        <v>142</v>
      </c>
      <c r="C197" s="57"/>
      <c r="D197" s="10">
        <f>SUM(D192:D196)</f>
        <v>12</v>
      </c>
      <c r="E197" s="10">
        <f>SUM(E192:E196)</f>
        <v>16</v>
      </c>
      <c r="F197" s="10">
        <f>SUM(F192:F196)</f>
        <v>71</v>
      </c>
      <c r="G197" s="10">
        <f>SUM(G192:G196)</f>
        <v>238</v>
      </c>
      <c r="H197" s="10">
        <f>SUM(H192:H196)</f>
        <v>215</v>
      </c>
      <c r="I197" s="10">
        <f t="shared" si="86"/>
        <v>540</v>
      </c>
      <c r="J197" s="24">
        <f t="shared" si="87"/>
        <v>16</v>
      </c>
      <c r="K197" s="24">
        <f t="shared" si="88"/>
        <v>142</v>
      </c>
      <c r="L197" s="24">
        <f t="shared" si="71"/>
        <v>714</v>
      </c>
      <c r="M197" s="24">
        <f t="shared" si="72"/>
        <v>860</v>
      </c>
      <c r="N197" s="19">
        <f t="shared" si="73"/>
        <v>1732</v>
      </c>
      <c r="O197" s="16">
        <f t="shared" si="74"/>
        <v>3.2074074074074073</v>
      </c>
      <c r="P197" s="46"/>
    </row>
    <row r="198" spans="1:16">
      <c r="A198" s="44"/>
      <c r="B198" s="45"/>
      <c r="C198" s="45"/>
      <c r="D198" s="45"/>
      <c r="E198" s="45"/>
      <c r="F198" s="45"/>
      <c r="G198" s="45"/>
      <c r="H198" s="45"/>
      <c r="I198" s="45"/>
      <c r="J198" s="45"/>
      <c r="K198" s="45"/>
      <c r="L198" s="45"/>
      <c r="M198" s="45"/>
      <c r="N198" s="45"/>
      <c r="O198" s="45"/>
      <c r="P198" s="45"/>
    </row>
    <row r="199" spans="1:16" ht="15" customHeight="1">
      <c r="A199" s="55" t="s">
        <v>95</v>
      </c>
      <c r="B199" s="35" t="s">
        <v>277</v>
      </c>
      <c r="C199" s="40" t="s">
        <v>96</v>
      </c>
      <c r="D199" s="23">
        <v>0</v>
      </c>
      <c r="E199" s="23">
        <v>9</v>
      </c>
      <c r="F199" s="23">
        <v>4</v>
      </c>
      <c r="G199" s="23">
        <v>24</v>
      </c>
      <c r="H199" s="23">
        <v>23</v>
      </c>
      <c r="I199" s="31">
        <f>SUM(E199:H199)</f>
        <v>60</v>
      </c>
      <c r="J199" s="23">
        <f t="shared" ref="J199:J203" si="89">E199*1</f>
        <v>9</v>
      </c>
      <c r="K199" s="23">
        <f t="shared" ref="K199:K203" si="90">F199*2</f>
        <v>8</v>
      </c>
      <c r="L199" s="23">
        <f t="shared" si="71"/>
        <v>72</v>
      </c>
      <c r="M199" s="23">
        <f t="shared" si="72"/>
        <v>92</v>
      </c>
      <c r="N199" s="26">
        <f t="shared" si="73"/>
        <v>181</v>
      </c>
      <c r="O199" s="17">
        <f t="shared" si="74"/>
        <v>3.0166666666666666</v>
      </c>
      <c r="P199" s="46">
        <f>SQRT((((1-O203)^2)*E203+((2-O203)^2)*F203+((3-O203)^2)*G203+((4-O203)^2)*H203)/I203)</f>
        <v>0.66761532655667399</v>
      </c>
    </row>
    <row r="200" spans="1:16" ht="15" customHeight="1">
      <c r="A200" s="55"/>
      <c r="B200" s="35" t="s">
        <v>278</v>
      </c>
      <c r="C200" s="40" t="s">
        <v>97</v>
      </c>
      <c r="D200" s="23">
        <v>0</v>
      </c>
      <c r="E200" s="23">
        <v>0</v>
      </c>
      <c r="F200" s="23">
        <v>1</v>
      </c>
      <c r="G200" s="23">
        <v>16</v>
      </c>
      <c r="H200" s="23">
        <v>19</v>
      </c>
      <c r="I200" s="31">
        <f>SUM(E200:H200)</f>
        <v>36</v>
      </c>
      <c r="J200" s="23">
        <f t="shared" si="89"/>
        <v>0</v>
      </c>
      <c r="K200" s="23">
        <f t="shared" si="90"/>
        <v>2</v>
      </c>
      <c r="L200" s="23">
        <f t="shared" si="71"/>
        <v>48</v>
      </c>
      <c r="M200" s="23">
        <f t="shared" si="72"/>
        <v>76</v>
      </c>
      <c r="N200" s="26">
        <f t="shared" si="73"/>
        <v>126</v>
      </c>
      <c r="O200" s="17">
        <f t="shared" si="74"/>
        <v>3.5</v>
      </c>
      <c r="P200" s="46"/>
    </row>
    <row r="201" spans="1:16" ht="15" customHeight="1">
      <c r="A201" s="55"/>
      <c r="B201" s="35" t="s">
        <v>279</v>
      </c>
      <c r="C201" s="40" t="s">
        <v>98</v>
      </c>
      <c r="D201" s="23">
        <v>6</v>
      </c>
      <c r="E201" s="23">
        <v>0</v>
      </c>
      <c r="F201" s="23">
        <v>0</v>
      </c>
      <c r="G201" s="23">
        <v>6</v>
      </c>
      <c r="H201" s="23">
        <v>12</v>
      </c>
      <c r="I201" s="31">
        <f>SUM(E201:H201)</f>
        <v>18</v>
      </c>
      <c r="J201" s="23">
        <f t="shared" si="89"/>
        <v>0</v>
      </c>
      <c r="K201" s="23">
        <f t="shared" si="90"/>
        <v>0</v>
      </c>
      <c r="L201" s="23">
        <f t="shared" si="71"/>
        <v>18</v>
      </c>
      <c r="M201" s="23">
        <f t="shared" si="72"/>
        <v>48</v>
      </c>
      <c r="N201" s="26">
        <f t="shared" si="73"/>
        <v>66</v>
      </c>
      <c r="O201" s="17">
        <f t="shared" si="74"/>
        <v>3.6666666666666665</v>
      </c>
      <c r="P201" s="46"/>
    </row>
    <row r="202" spans="1:16" ht="15" customHeight="1">
      <c r="A202" s="55"/>
      <c r="B202" s="35" t="s">
        <v>280</v>
      </c>
      <c r="C202" s="40" t="s">
        <v>99</v>
      </c>
      <c r="D202" s="23">
        <v>8</v>
      </c>
      <c r="E202" s="23">
        <v>0</v>
      </c>
      <c r="F202" s="23">
        <v>6</v>
      </c>
      <c r="G202" s="23">
        <v>104</v>
      </c>
      <c r="H202" s="23">
        <v>164</v>
      </c>
      <c r="I202" s="31">
        <f>SUM(E202:H202)</f>
        <v>274</v>
      </c>
      <c r="J202" s="23">
        <f t="shared" si="89"/>
        <v>0</v>
      </c>
      <c r="K202" s="23">
        <f t="shared" si="90"/>
        <v>12</v>
      </c>
      <c r="L202" s="23">
        <f t="shared" si="71"/>
        <v>312</v>
      </c>
      <c r="M202" s="23">
        <f t="shared" si="72"/>
        <v>656</v>
      </c>
      <c r="N202" s="26">
        <f t="shared" si="73"/>
        <v>980</v>
      </c>
      <c r="O202" s="17">
        <f t="shared" si="74"/>
        <v>3.5766423357664232</v>
      </c>
      <c r="P202" s="46"/>
    </row>
    <row r="203" spans="1:16">
      <c r="A203" s="55"/>
      <c r="B203" s="56" t="s">
        <v>142</v>
      </c>
      <c r="C203" s="57"/>
      <c r="D203" s="10">
        <f>SUM(D199:D202)</f>
        <v>14</v>
      </c>
      <c r="E203" s="10">
        <f>SUM(E199:E202)</f>
        <v>9</v>
      </c>
      <c r="F203" s="10">
        <f>SUM(F199:F202)</f>
        <v>11</v>
      </c>
      <c r="G203" s="10">
        <f>SUM(G199:G202)</f>
        <v>150</v>
      </c>
      <c r="H203" s="10">
        <f>SUM(H199:H202)</f>
        <v>218</v>
      </c>
      <c r="I203" s="10">
        <f>SUM(E203:H203)</f>
        <v>388</v>
      </c>
      <c r="J203" s="24">
        <f t="shared" si="89"/>
        <v>9</v>
      </c>
      <c r="K203" s="24">
        <f t="shared" si="90"/>
        <v>22</v>
      </c>
      <c r="L203" s="24">
        <f t="shared" si="71"/>
        <v>450</v>
      </c>
      <c r="M203" s="24">
        <f t="shared" si="72"/>
        <v>872</v>
      </c>
      <c r="N203" s="19">
        <f t="shared" si="73"/>
        <v>1353</v>
      </c>
      <c r="O203" s="16">
        <f t="shared" si="74"/>
        <v>3.4871134020618557</v>
      </c>
      <c r="P203" s="46"/>
    </row>
    <row r="204" spans="1:16">
      <c r="A204" s="44"/>
      <c r="B204" s="45"/>
      <c r="C204" s="45"/>
      <c r="D204" s="45"/>
      <c r="E204" s="45"/>
      <c r="F204" s="45"/>
      <c r="G204" s="45"/>
      <c r="H204" s="45"/>
      <c r="I204" s="45"/>
      <c r="J204" s="45"/>
      <c r="K204" s="45"/>
      <c r="L204" s="45"/>
      <c r="M204" s="45"/>
      <c r="N204" s="45"/>
      <c r="O204" s="45"/>
      <c r="P204" s="45"/>
    </row>
    <row r="205" spans="1:16" ht="15" customHeight="1">
      <c r="A205" s="55" t="s">
        <v>152</v>
      </c>
      <c r="B205" s="35" t="s">
        <v>281</v>
      </c>
      <c r="C205" s="40" t="s">
        <v>124</v>
      </c>
      <c r="D205" s="23">
        <v>3</v>
      </c>
      <c r="E205" s="23">
        <v>0</v>
      </c>
      <c r="F205" s="23">
        <v>2</v>
      </c>
      <c r="G205" s="23">
        <v>21</v>
      </c>
      <c r="H205" s="23">
        <v>28</v>
      </c>
      <c r="I205" s="31">
        <f>SUM(E205:H205)</f>
        <v>51</v>
      </c>
      <c r="J205" s="23">
        <f t="shared" ref="J205:J208" si="91">E205*1</f>
        <v>0</v>
      </c>
      <c r="K205" s="23">
        <f t="shared" ref="K205:K208" si="92">F205*2</f>
        <v>4</v>
      </c>
      <c r="L205" s="23">
        <f t="shared" si="71"/>
        <v>63</v>
      </c>
      <c r="M205" s="23">
        <f t="shared" si="72"/>
        <v>112</v>
      </c>
      <c r="N205" s="26">
        <f t="shared" si="73"/>
        <v>179</v>
      </c>
      <c r="O205" s="17">
        <f t="shared" si="74"/>
        <v>3.5098039215686274</v>
      </c>
      <c r="P205" s="46">
        <f>SQRT((((1-O208)^2)*E208+((2-O208)^2)*F208+((3-O208)^2)*G208+((4-O208)^2)*H208)/I208)</f>
        <v>0.66741074026454472</v>
      </c>
    </row>
    <row r="206" spans="1:16" ht="15" customHeight="1">
      <c r="A206" s="55"/>
      <c r="B206" s="35" t="s">
        <v>282</v>
      </c>
      <c r="C206" s="40" t="s">
        <v>159</v>
      </c>
      <c r="D206" s="23">
        <v>11</v>
      </c>
      <c r="E206" s="23">
        <v>4</v>
      </c>
      <c r="F206" s="23">
        <v>13</v>
      </c>
      <c r="G206" s="23">
        <v>51</v>
      </c>
      <c r="H206" s="23">
        <v>149</v>
      </c>
      <c r="I206" s="31">
        <f>SUM(E206:H206)</f>
        <v>217</v>
      </c>
      <c r="J206" s="23">
        <f t="shared" si="91"/>
        <v>4</v>
      </c>
      <c r="K206" s="23">
        <f t="shared" si="92"/>
        <v>26</v>
      </c>
      <c r="L206" s="23">
        <f t="shared" si="71"/>
        <v>153</v>
      </c>
      <c r="M206" s="23">
        <f t="shared" si="72"/>
        <v>596</v>
      </c>
      <c r="N206" s="26">
        <f t="shared" si="73"/>
        <v>779</v>
      </c>
      <c r="O206" s="17">
        <f t="shared" si="74"/>
        <v>3.5898617511520738</v>
      </c>
      <c r="P206" s="46"/>
    </row>
    <row r="207" spans="1:16" ht="26.25" customHeight="1">
      <c r="A207" s="55"/>
      <c r="B207" s="35" t="s">
        <v>283</v>
      </c>
      <c r="C207" s="40" t="s">
        <v>165</v>
      </c>
      <c r="D207" s="23">
        <v>0</v>
      </c>
      <c r="E207" s="23">
        <v>2</v>
      </c>
      <c r="F207" s="23">
        <v>4</v>
      </c>
      <c r="G207" s="23">
        <v>13</v>
      </c>
      <c r="H207" s="23">
        <v>71</v>
      </c>
      <c r="I207" s="31">
        <f>SUM(E207:H207)</f>
        <v>90</v>
      </c>
      <c r="J207" s="23">
        <f t="shared" si="91"/>
        <v>2</v>
      </c>
      <c r="K207" s="23">
        <f t="shared" si="92"/>
        <v>8</v>
      </c>
      <c r="L207" s="23">
        <f t="shared" si="71"/>
        <v>39</v>
      </c>
      <c r="M207" s="23">
        <f t="shared" si="72"/>
        <v>284</v>
      </c>
      <c r="N207" s="26">
        <f t="shared" si="73"/>
        <v>333</v>
      </c>
      <c r="O207" s="17">
        <f t="shared" si="74"/>
        <v>3.7</v>
      </c>
      <c r="P207" s="46"/>
    </row>
    <row r="208" spans="1:16">
      <c r="A208" s="55"/>
      <c r="B208" s="56" t="s">
        <v>142</v>
      </c>
      <c r="C208" s="57"/>
      <c r="D208" s="10">
        <f>SUM(D205:D207)</f>
        <v>14</v>
      </c>
      <c r="E208" s="10">
        <f>SUM(E205:E207)</f>
        <v>6</v>
      </c>
      <c r="F208" s="10">
        <f>SUM(F205:F207)</f>
        <v>19</v>
      </c>
      <c r="G208" s="10">
        <f>SUM(G205:G207)</f>
        <v>85</v>
      </c>
      <c r="H208" s="10">
        <f>SUM(H205:H207)</f>
        <v>248</v>
      </c>
      <c r="I208" s="10">
        <f>SUM(E208:H208)</f>
        <v>358</v>
      </c>
      <c r="J208" s="24">
        <f t="shared" si="91"/>
        <v>6</v>
      </c>
      <c r="K208" s="24">
        <f t="shared" si="92"/>
        <v>38</v>
      </c>
      <c r="L208" s="24">
        <f t="shared" si="71"/>
        <v>255</v>
      </c>
      <c r="M208" s="24">
        <f t="shared" si="72"/>
        <v>992</v>
      </c>
      <c r="N208" s="19">
        <f t="shared" si="73"/>
        <v>1291</v>
      </c>
      <c r="O208" s="16">
        <f t="shared" si="74"/>
        <v>3.6061452513966481</v>
      </c>
      <c r="P208" s="46"/>
    </row>
    <row r="209" spans="1:16">
      <c r="A209" s="44"/>
      <c r="B209" s="45"/>
      <c r="C209" s="45"/>
      <c r="D209" s="45"/>
      <c r="E209" s="45"/>
      <c r="F209" s="45"/>
      <c r="G209" s="45"/>
      <c r="H209" s="45"/>
      <c r="I209" s="45"/>
      <c r="J209" s="45"/>
      <c r="K209" s="45"/>
      <c r="L209" s="45"/>
      <c r="M209" s="45"/>
      <c r="N209" s="45"/>
      <c r="O209" s="45"/>
      <c r="P209" s="45"/>
    </row>
    <row r="210" spans="1:16" ht="18.75" customHeight="1">
      <c r="A210" s="48" t="s">
        <v>125</v>
      </c>
      <c r="B210" s="35" t="s">
        <v>284</v>
      </c>
      <c r="C210" s="40" t="s">
        <v>126</v>
      </c>
      <c r="D210" s="23">
        <v>20</v>
      </c>
      <c r="E210" s="23">
        <v>1</v>
      </c>
      <c r="F210" s="23">
        <v>12</v>
      </c>
      <c r="G210" s="23">
        <v>38</v>
      </c>
      <c r="H210" s="23">
        <v>79</v>
      </c>
      <c r="I210" s="31">
        <f>SUM(E210:H210)</f>
        <v>130</v>
      </c>
      <c r="J210" s="23">
        <f t="shared" ref="J210:J212" si="93">E210*1</f>
        <v>1</v>
      </c>
      <c r="K210" s="23">
        <f t="shared" ref="K210:K212" si="94">F210*2</f>
        <v>24</v>
      </c>
      <c r="L210" s="23">
        <f t="shared" si="71"/>
        <v>114</v>
      </c>
      <c r="M210" s="23">
        <f t="shared" si="72"/>
        <v>316</v>
      </c>
      <c r="N210" s="26">
        <f t="shared" si="73"/>
        <v>455</v>
      </c>
      <c r="O210" s="17">
        <f t="shared" si="74"/>
        <v>3.5</v>
      </c>
      <c r="P210" s="52">
        <f>SQRT((((1-O212)^2)*E212+((2-O212)^2)*F212+((3-O212)^2)*G212+((4-O212)^2)*H212)/I212)</f>
        <v>0.67342029568539064</v>
      </c>
    </row>
    <row r="211" spans="1:16" ht="27.75" customHeight="1">
      <c r="A211" s="49"/>
      <c r="B211" s="35" t="s">
        <v>285</v>
      </c>
      <c r="C211" s="40" t="s">
        <v>129</v>
      </c>
      <c r="D211" s="23">
        <v>18</v>
      </c>
      <c r="E211" s="23">
        <v>2</v>
      </c>
      <c r="F211" s="23">
        <v>30</v>
      </c>
      <c r="G211" s="23">
        <v>140</v>
      </c>
      <c r="H211" s="23">
        <v>194</v>
      </c>
      <c r="I211" s="31">
        <f>SUM(E211:H211)</f>
        <v>366</v>
      </c>
      <c r="J211" s="23">
        <f t="shared" si="93"/>
        <v>2</v>
      </c>
      <c r="K211" s="23">
        <f t="shared" si="94"/>
        <v>60</v>
      </c>
      <c r="L211" s="23">
        <f t="shared" si="71"/>
        <v>420</v>
      </c>
      <c r="M211" s="23">
        <f t="shared" si="72"/>
        <v>776</v>
      </c>
      <c r="N211" s="26">
        <f t="shared" si="73"/>
        <v>1258</v>
      </c>
      <c r="O211" s="17">
        <f t="shared" si="74"/>
        <v>3.4371584699453552</v>
      </c>
      <c r="P211" s="53"/>
    </row>
    <row r="212" spans="1:16">
      <c r="A212" s="50"/>
      <c r="B212" s="56" t="s">
        <v>142</v>
      </c>
      <c r="C212" s="57"/>
      <c r="D212" s="10">
        <f>SUM(D210:D211)</f>
        <v>38</v>
      </c>
      <c r="E212" s="10">
        <f>SUM(E210:E211)</f>
        <v>3</v>
      </c>
      <c r="F212" s="10">
        <f>SUM(F210:F211)</f>
        <v>42</v>
      </c>
      <c r="G212" s="10">
        <f>SUM(G210:G211)</f>
        <v>178</v>
      </c>
      <c r="H212" s="10">
        <f>SUM(H210:H211)</f>
        <v>273</v>
      </c>
      <c r="I212" s="10">
        <f>SUM(E212:H212)</f>
        <v>496</v>
      </c>
      <c r="J212" s="24">
        <f t="shared" si="93"/>
        <v>3</v>
      </c>
      <c r="K212" s="24">
        <f t="shared" si="94"/>
        <v>84</v>
      </c>
      <c r="L212" s="24">
        <f t="shared" si="71"/>
        <v>534</v>
      </c>
      <c r="M212" s="24">
        <f t="shared" si="72"/>
        <v>1092</v>
      </c>
      <c r="N212" s="19">
        <f t="shared" si="73"/>
        <v>1713</v>
      </c>
      <c r="O212" s="16">
        <f t="shared" si="74"/>
        <v>3.4536290322580645</v>
      </c>
      <c r="P212" s="54"/>
    </row>
    <row r="213" spans="1:16">
      <c r="A213" s="44"/>
      <c r="B213" s="45"/>
      <c r="C213" s="45"/>
      <c r="D213" s="45"/>
      <c r="E213" s="45"/>
      <c r="F213" s="45"/>
      <c r="G213" s="45"/>
      <c r="H213" s="45"/>
      <c r="I213" s="45"/>
      <c r="J213" s="45"/>
      <c r="K213" s="45"/>
      <c r="L213" s="45"/>
      <c r="M213" s="45"/>
      <c r="N213" s="45"/>
      <c r="O213" s="45"/>
      <c r="P213" s="45"/>
    </row>
    <row r="215" spans="1:16" ht="27.75" customHeight="1">
      <c r="A215" s="71" t="s">
        <v>150</v>
      </c>
      <c r="B215" s="71"/>
      <c r="C215" s="71"/>
      <c r="D215" s="71"/>
      <c r="E215" s="71"/>
      <c r="F215" s="71"/>
      <c r="G215" s="71"/>
    </row>
    <row r="216" spans="1:16" ht="21.75" customHeight="1">
      <c r="A216" s="71"/>
      <c r="B216" s="71"/>
      <c r="C216" s="71"/>
      <c r="D216" s="71"/>
      <c r="E216" s="71"/>
      <c r="F216" s="71"/>
      <c r="G216" s="71"/>
    </row>
    <row r="217" spans="1:16">
      <c r="E217" s="14"/>
      <c r="F217" s="14"/>
      <c r="G217" s="14"/>
      <c r="H217" s="14"/>
    </row>
  </sheetData>
  <mergeCells count="185">
    <mergeCell ref="B208:C208"/>
    <mergeCell ref="B203:C203"/>
    <mergeCell ref="B212:C212"/>
    <mergeCell ref="B161:C161"/>
    <mergeCell ref="B158:C158"/>
    <mergeCell ref="B155:C155"/>
    <mergeCell ref="B166:C166"/>
    <mergeCell ref="B181:C181"/>
    <mergeCell ref="B176:C176"/>
    <mergeCell ref="B169:C169"/>
    <mergeCell ref="B190:C190"/>
    <mergeCell ref="B187:C187"/>
    <mergeCell ref="B110:C110"/>
    <mergeCell ref="B129:C129"/>
    <mergeCell ref="B124:C124"/>
    <mergeCell ref="B142:C142"/>
    <mergeCell ref="B136:C136"/>
    <mergeCell ref="B152:C152"/>
    <mergeCell ref="B145:C145"/>
    <mergeCell ref="B149:C149"/>
    <mergeCell ref="A111:P111"/>
    <mergeCell ref="P147:P149"/>
    <mergeCell ref="B87:C87"/>
    <mergeCell ref="B81:C81"/>
    <mergeCell ref="B106:C106"/>
    <mergeCell ref="B99:C99"/>
    <mergeCell ref="A88:P88"/>
    <mergeCell ref="P72:P74"/>
    <mergeCell ref="P76:P78"/>
    <mergeCell ref="P80:P81"/>
    <mergeCell ref="P83:P87"/>
    <mergeCell ref="B35:C35"/>
    <mergeCell ref="B38:C38"/>
    <mergeCell ref="B44:C44"/>
    <mergeCell ref="B54:C54"/>
    <mergeCell ref="B51:C51"/>
    <mergeCell ref="B58:C58"/>
    <mergeCell ref="B78:C78"/>
    <mergeCell ref="B74:C74"/>
    <mergeCell ref="B70:C70"/>
    <mergeCell ref="B63:C63"/>
    <mergeCell ref="P171:P176"/>
    <mergeCell ref="P205:P208"/>
    <mergeCell ref="P157:P158"/>
    <mergeCell ref="A147:A149"/>
    <mergeCell ref="P117:P124"/>
    <mergeCell ref="P112:P115"/>
    <mergeCell ref="A183:A187"/>
    <mergeCell ref="A189:A190"/>
    <mergeCell ref="P138:P142"/>
    <mergeCell ref="P183:P187"/>
    <mergeCell ref="A116:P116"/>
    <mergeCell ref="A146:P146"/>
    <mergeCell ref="P144:P145"/>
    <mergeCell ref="A126:A129"/>
    <mergeCell ref="A131:A136"/>
    <mergeCell ref="P126:P129"/>
    <mergeCell ref="P131:P136"/>
    <mergeCell ref="A112:A115"/>
    <mergeCell ref="A143:P143"/>
    <mergeCell ref="A137:P137"/>
    <mergeCell ref="A130:P130"/>
    <mergeCell ref="A125:P125"/>
    <mergeCell ref="A188:P188"/>
    <mergeCell ref="B115:C115"/>
    <mergeCell ref="L5:L6"/>
    <mergeCell ref="A29:P29"/>
    <mergeCell ref="A26:P26"/>
    <mergeCell ref="A55:P55"/>
    <mergeCell ref="A59:P59"/>
    <mergeCell ref="A64:P64"/>
    <mergeCell ref="M5:M6"/>
    <mergeCell ref="N5:N6"/>
    <mergeCell ref="O5:O6"/>
    <mergeCell ref="P5:P6"/>
    <mergeCell ref="A5:A6"/>
    <mergeCell ref="C5:C6"/>
    <mergeCell ref="D5:D6"/>
    <mergeCell ref="E5:E6"/>
    <mergeCell ref="F5:F6"/>
    <mergeCell ref="G5:G6"/>
    <mergeCell ref="H5:H6"/>
    <mergeCell ref="I5:I6"/>
    <mergeCell ref="J5:J6"/>
    <mergeCell ref="B5:B6"/>
    <mergeCell ref="B10:C10"/>
    <mergeCell ref="B15:C15"/>
    <mergeCell ref="B25:C25"/>
    <mergeCell ref="B28:C28"/>
    <mergeCell ref="A215:G216"/>
    <mergeCell ref="A27:A28"/>
    <mergeCell ref="A117:A124"/>
    <mergeCell ref="A157:A158"/>
    <mergeCell ref="A178:A181"/>
    <mergeCell ref="A168:A169"/>
    <mergeCell ref="A151:A152"/>
    <mergeCell ref="P189:P190"/>
    <mergeCell ref="P192:P197"/>
    <mergeCell ref="P199:P203"/>
    <mergeCell ref="P27:P28"/>
    <mergeCell ref="A192:A197"/>
    <mergeCell ref="A199:A203"/>
    <mergeCell ref="A30:A35"/>
    <mergeCell ref="P163:P166"/>
    <mergeCell ref="P168:P169"/>
    <mergeCell ref="P178:P181"/>
    <mergeCell ref="P30:P35"/>
    <mergeCell ref="A46:A51"/>
    <mergeCell ref="P56:P58"/>
    <mergeCell ref="A138:A142"/>
    <mergeCell ref="A144:A145"/>
    <mergeCell ref="A154:A155"/>
    <mergeCell ref="A101:A106"/>
    <mergeCell ref="A1:P2"/>
    <mergeCell ref="A3:P3"/>
    <mergeCell ref="A4:P4"/>
    <mergeCell ref="A16:P16"/>
    <mergeCell ref="A11:P11"/>
    <mergeCell ref="A17:A25"/>
    <mergeCell ref="A40:A44"/>
    <mergeCell ref="A53:A54"/>
    <mergeCell ref="A56:A58"/>
    <mergeCell ref="A7:C7"/>
    <mergeCell ref="A8:A10"/>
    <mergeCell ref="A12:A15"/>
    <mergeCell ref="P8:P10"/>
    <mergeCell ref="P12:P15"/>
    <mergeCell ref="P17:P25"/>
    <mergeCell ref="P40:P44"/>
    <mergeCell ref="P53:P54"/>
    <mergeCell ref="A36:P36"/>
    <mergeCell ref="A52:P52"/>
    <mergeCell ref="A45:P45"/>
    <mergeCell ref="A39:P39"/>
    <mergeCell ref="A37:A38"/>
    <mergeCell ref="P37:P38"/>
    <mergeCell ref="K5:K6"/>
    <mergeCell ref="A107:P107"/>
    <mergeCell ref="P46:P51"/>
    <mergeCell ref="A108:A110"/>
    <mergeCell ref="P108:P110"/>
    <mergeCell ref="A83:A87"/>
    <mergeCell ref="A80:A81"/>
    <mergeCell ref="A89:A92"/>
    <mergeCell ref="P65:P70"/>
    <mergeCell ref="A65:A70"/>
    <mergeCell ref="A82:P82"/>
    <mergeCell ref="A79:P79"/>
    <mergeCell ref="A75:P75"/>
    <mergeCell ref="A71:P71"/>
    <mergeCell ref="A100:P100"/>
    <mergeCell ref="A93:P93"/>
    <mergeCell ref="A60:A63"/>
    <mergeCell ref="A72:A74"/>
    <mergeCell ref="A76:A78"/>
    <mergeCell ref="P101:P106"/>
    <mergeCell ref="P94:P99"/>
    <mergeCell ref="P89:P92"/>
    <mergeCell ref="P60:P63"/>
    <mergeCell ref="A94:A99"/>
    <mergeCell ref="B92:C92"/>
    <mergeCell ref="A213:P213"/>
    <mergeCell ref="A209:P209"/>
    <mergeCell ref="A204:P204"/>
    <mergeCell ref="A198:P198"/>
    <mergeCell ref="A150:P150"/>
    <mergeCell ref="A153:P153"/>
    <mergeCell ref="A182:P182"/>
    <mergeCell ref="A177:P177"/>
    <mergeCell ref="A170:P170"/>
    <mergeCell ref="A167:P167"/>
    <mergeCell ref="A162:P162"/>
    <mergeCell ref="A159:P159"/>
    <mergeCell ref="A156:P156"/>
    <mergeCell ref="P154:P155"/>
    <mergeCell ref="P151:P152"/>
    <mergeCell ref="A160:A161"/>
    <mergeCell ref="A163:A166"/>
    <mergeCell ref="P160:P161"/>
    <mergeCell ref="A210:A212"/>
    <mergeCell ref="P210:P212"/>
    <mergeCell ref="A171:A176"/>
    <mergeCell ref="A205:A208"/>
    <mergeCell ref="A191:P191"/>
    <mergeCell ref="B197:C197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Avaliação de Disciplinas 2018.2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Xz</dc:creator>
  <cp:lastModifiedBy>Reinaldo Ramos da Silva</cp:lastModifiedBy>
  <dcterms:created xsi:type="dcterms:W3CDTF">2018-04-04T17:28:26Z</dcterms:created>
  <dcterms:modified xsi:type="dcterms:W3CDTF">2021-11-22T22:12:21Z</dcterms:modified>
</cp:coreProperties>
</file>